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4"/>
  </bookViews>
  <sheets>
    <sheet name="  县汇总表（2022——2025年）" sheetId="8" r:id="rId1"/>
    <sheet name="县级2022" sheetId="12" r:id="rId2"/>
    <sheet name="县级2023" sheetId="13" r:id="rId3"/>
    <sheet name="县级2024" sheetId="14" r:id="rId4"/>
    <sheet name="县级2025" sheetId="15" r:id="rId5"/>
  </sheets>
  <definedNames>
    <definedName name="_xlnm._FilterDatabase" localSheetId="0" hidden="1">'  县汇总表（2022——2025年）'!$A$3:$XEI$1356</definedName>
    <definedName name="_xlnm._FilterDatabase" localSheetId="1" hidden="1">县级2022!$3:$742</definedName>
    <definedName name="_xlnm._FilterDatabase" localSheetId="2" hidden="1">县级2023!$A$3:$P$673</definedName>
    <definedName name="_xlnm._FilterDatabase" localSheetId="3" hidden="1">县级2024!$A$3:$P$441</definedName>
    <definedName name="_xlnm._FilterDatabase" localSheetId="4" hidden="1">县级2025!$A$3:$P$429</definedName>
    <definedName name="_xlnm.Print_Area" localSheetId="0">'  县汇总表（2022——2025年）'!$A$1:$P$1356</definedName>
    <definedName name="_xlnm.Print_Titles" localSheetId="0">'  县汇总表（2022——2025年）'!$1:$3</definedName>
    <definedName name="_xlnm.Print_Titles" localSheetId="1">县级2022!$1:$3</definedName>
    <definedName name="_xlnm.Print_Titles" localSheetId="2">县级2023!$1:$3</definedName>
    <definedName name="_xlnm.Print_Titles" localSheetId="4">县级2025!$1:$3</definedName>
    <definedName name="_xlnm.Print_Area" localSheetId="1">县级2022!$A$1:$P$738</definedName>
    <definedName name="_xlnm.Print_Area" localSheetId="4">县级2025!$A$1:$P$429</definedName>
    <definedName name="_xlnm.Print_Titles" localSheetId="3">县级2024!$1:$3</definedName>
  </definedNames>
  <calcPr calcId="144525"/>
</workbook>
</file>

<file path=xl/sharedStrings.xml><?xml version="1.0" encoding="utf-8"?>
<sst xmlns="http://schemas.openxmlformats.org/spreadsheetml/2006/main" count="28960" uniqueCount="3855">
  <si>
    <t>云南省乡村振兴重点帮扶县（广南县）巩固拓展脱贫攻坚成果同乡村振兴有效衔接实施方案（2022——2025年）项目计划（县级汇总）</t>
  </si>
  <si>
    <t>项目类别及名称</t>
  </si>
  <si>
    <t>项目个数</t>
  </si>
  <si>
    <t>建设性质</t>
  </si>
  <si>
    <t>建设规模</t>
  </si>
  <si>
    <t>主要建设内容</t>
  </si>
  <si>
    <t>建设地点</t>
  </si>
  <si>
    <t>建设年度</t>
  </si>
  <si>
    <t>项目预算投资（万元）</t>
  </si>
  <si>
    <t>牵头单位</t>
  </si>
  <si>
    <t>形成集体资产（经、公、国）</t>
  </si>
  <si>
    <t>绩效目标</t>
  </si>
  <si>
    <t>备注</t>
  </si>
  <si>
    <t>单位</t>
  </si>
  <si>
    <t>数量</t>
  </si>
  <si>
    <t>小  计</t>
  </si>
  <si>
    <t>1.财政衔接资金</t>
  </si>
  <si>
    <t>2.其他财政资金</t>
  </si>
  <si>
    <t>3.业主投资</t>
  </si>
  <si>
    <t>合  计</t>
  </si>
  <si>
    <t>——</t>
  </si>
  <si>
    <t>一、特色产业发展工程</t>
  </si>
  <si>
    <t>（一）生产基地项目</t>
  </si>
  <si>
    <t>1.特色种植基地</t>
  </si>
  <si>
    <t>新建</t>
  </si>
  <si>
    <t>万亩</t>
  </si>
  <si>
    <t>龙头企业、农民专业合作社、家庭场等（简称经营主体），种植经济作物、经济林草(林草)、干果(林草)、水果、茶园、花卉、蔬菜、中药材等，包括整地、水电、道路等配套设施</t>
  </si>
  <si>
    <t>县表填乡、乡表填村委会、村表填小组</t>
  </si>
  <si>
    <t>1.1八宝米等种植项目</t>
  </si>
  <si>
    <t>广南县2022年八宝乡村振兴示范园八宝米产业振兴项目1个，广南县2022年八宝农村产业融合发展示范项目1个，广南县2022年水稻旱种绿色节本增效示范项目0.4万亩，广南县2022年大豆玉米带状复合种植项目0.2万亩，广南县2022年晚秋粮食绿色高质高效示范项目0.2万亩，广南县2022年粮食生产测土配方施肥示范项目0.3万亩，广南县2022年粮食生产安全病虫害绿色防控项目1.1万亩。</t>
  </si>
  <si>
    <t>广南县2022年八宝乡村振兴示范园高端八宝米基地项目</t>
  </si>
  <si>
    <t>1.八宝米良种繁育基地建设。概算投入40万元。规模化良种繁育当前主推品种达到100亩以上，繁育品种满足当前产业发展需求，符合市场推广要素并形成订单生产、收购利益联结机制的，经验收合格后，按实际繁育面积补助700.00元/亩。
2.八宝米多产融合示范。概算投入150万元，其中：在核心区内建立“双绑”机制，实施“稻+鱼”共生项目示范，连片规模不低于50亩，给予基础设施建设等补助3000元/亩，概算投入15万元；在核心区实施“稻+油”创建示范，连片规模50亩以上，每亩补助500元（机耕100元，理墒打塘点播或育苗移栽300元，种子50元，绿色防控30元，硼肥20元），计划实施1300亩，概算投入65万元；
3.新建八宝米烘干设备一套，包括厂房建设、设备购置、安装等，概算投入70万元。
4.八宝米产业社会化服务。概算投入30万元。在规划区内，支持科研机构、农业服务公司、农民合作社、农村集体经济组织、基层供销合作社等各类主体组建联合总社，大力发展单环节、多环节、全程生产托管服务，包括有机肥替代及精准施肥、绿色防控等，重点考核“统一品种、统一精准施肥、统一绿色防控”三个环节，且连片100亩以上，八宝米种植统一用肥和病虫害统一防控每亩奖补300元，其中：统一测土配方施肥补助每亩240元，统一病虫害防治每亩补助60元。按实际服务的面积进行验收奖补。</t>
  </si>
  <si>
    <t>八宝镇</t>
  </si>
  <si>
    <t>县农科局</t>
  </si>
  <si>
    <t>公益性</t>
  </si>
  <si>
    <t>已明确</t>
  </si>
  <si>
    <t>广南县2022年八宝米产业育繁推项目</t>
  </si>
  <si>
    <t>新建八宝米育种基地、温室及大田面积20亩，种植核心种质200份以上，育种群体200个以上，稳定新品系筛选500份以上；新建八宝米优质稻新品种良种繁育与示范中心500亩，试验、示范收集、育成优质新品种30个以上，根据目前八宝米产业当家品种需求，扩繁新品种1-2个，面积100亩左右；根据广南八宝米的特征特性及市场定位，分析八宝比外观形态、内在米质基础，制定八宝米品牌专用品种标准；开展八宝米栽培技术及品质形成基础研究，分析八宝米核心区及不同生产区土壤微量元素及应答基因，不同片区土壤肥力信息，制定八宝米种植区划及栽培技术规程，为构建八宝米标准化栽培技术体系提供支撑。</t>
  </si>
  <si>
    <t>八宝、旧莫</t>
  </si>
  <si>
    <t>广南县2022年石漠化地区陆稻试验示范项目</t>
  </si>
  <si>
    <t>创建陆稻绿色高质高效示范样板1000亩。项目总投资100万元，主要用于物化投入、开展社会化服务和技术指导服务。</t>
  </si>
  <si>
    <t>莲城、坝美、底圩、旧莫等</t>
  </si>
  <si>
    <t>农户</t>
  </si>
  <si>
    <t>广南县2022年耕地轮作休耕制度试点</t>
  </si>
  <si>
    <t>水稻、玉米、烤烟+豆类（蚕豆、大豆、豌豆等）2.0万亩，水稻、玉米、烤烟+油菜1.2万亩，共计实施3.2万亩。</t>
  </si>
  <si>
    <t>莲城镇、坝美镇、董堡乡、八宝镇、旧莫乡、黑支果乡、五珠乡、珠琳镇</t>
  </si>
  <si>
    <t>广南县2022年耕地轮作休耕制度试点项目</t>
  </si>
  <si>
    <t>一是实施采购绿肥50吨，商品有机肥960吨，预计投资181万元；水稻、玉米、烤烟+豆类（蚕豆、大豆、豌豆等）1.0万亩，水稻、玉米、烤烟+绿肥1.0万亩，水稻、玉米、烤烟+油菜1.2万亩，共计实施3.2万亩，补助投资299万元。广南县2022年基层农技推广体系改革与建设项目</t>
  </si>
  <si>
    <t>经营性</t>
  </si>
  <si>
    <t>广南县云之香米业日产150吨大米加工生产线奖补项目</t>
  </si>
  <si>
    <t>亩</t>
  </si>
  <si>
    <t>在广南县特色产品加工和商贸物流园区广南火车站物流区，建设日产150吨优质米标准化生产线,用地面积20.667亩，项目规划总用地面积约为13778平方米，总建筑面积11445.14平方米。根据《广南县人民政府办公室关于印发2022年农业产业化发展奖补10条措施的通知》（广政办发〔2022〕63号），针对新建农业项目完成固定资产投资10000 万元以上的，按总投资额的15%进行奖补，广南县云之香米业日产150吨大米加工生产线奖补项目已完成固定投资10026.178303万元，按总投资的15%申请奖补资金1503万元。</t>
  </si>
  <si>
    <t>莲城镇工业园区</t>
  </si>
  <si>
    <t>八宝米高端稻谷产业扶持项目</t>
  </si>
  <si>
    <t>八宝米高端稻谷产业投入资金1100万元，种植八宝米1200亩，推广新品种4个，实施品种65个，育苗基地基础设施建设，水网、排洪沟、稻鱼工程、带动户（牙龙、河野、河道3个村），</t>
  </si>
  <si>
    <t>中国宝武集团援建广南县珠琳镇玉米种源中心建设项目</t>
  </si>
  <si>
    <t>套</t>
  </si>
  <si>
    <t>在珠琳镇阿卡黑村投入200万元，实施珠琳镇玉米种源中心项目建设。建设内容：采购脱粒机生产线及附件一套、烘干机及附件五套。</t>
  </si>
  <si>
    <t>珠琳镇</t>
  </si>
  <si>
    <t>石山农场产业发展项目</t>
  </si>
  <si>
    <t>公里</t>
  </si>
  <si>
    <t>计划种植茶叶1000亩，柑桔450亩，配套实施茶叶、柑桔采摘、运送道路3.6公里，便于群众运输生产物资、茶青、柑桔等。</t>
  </si>
  <si>
    <t>龙坑队、龙老队龙坑冲、龙老队野猪冲</t>
  </si>
  <si>
    <t>石山农场社区管委会</t>
  </si>
  <si>
    <t>广南县种植产业病虫情监测项目</t>
  </si>
  <si>
    <t>台</t>
  </si>
  <si>
    <t>安装虫情信息自动采集系统测报灯5台并配套相关设备。</t>
  </si>
  <si>
    <t>八宝镇、坝美镇、莲城镇、旧莫乡、珠琳镇</t>
  </si>
  <si>
    <t>广南县种植产业农作物重大病虫害防治项目</t>
  </si>
  <si>
    <t>（一）水稻绿色防控与统防统治融合示范，无人机专业化统防统治3万亩，
（二）草地贪夜蛾等病虫害绿色防控与统防统治融合示范8万亩，草地贪性诱诱捕器6000套，草地贪性诱诱芯6000支，草地贪食诱剂1000套，，降解黄蓝板100000套。
（三）防治技术培训15期750人。</t>
  </si>
  <si>
    <t>广南县18个乡镇</t>
  </si>
  <si>
    <t>广南县八宝米产业统防统治项目</t>
  </si>
  <si>
    <t>水稻种植机耕3227亩，统防统治15400亩。</t>
  </si>
  <si>
    <t>广南县种植产业农资包装废弃物回收处置项目</t>
  </si>
  <si>
    <t>个</t>
  </si>
  <si>
    <t>一是在莲城、旧莫、珠琳、坝美、五珠、杨柳井、八宝、南屏、曙光、珠街等9个乡镇建设化肥农药包装废弃物回收站；二是化肥农药包装废弃物回收处置35吨。</t>
  </si>
  <si>
    <t>莲城镇、旧莫乡、珠琳镇、坝美镇、五珠乡、杨柳井乡、八宝镇、南屏镇、曙光乡、珠街镇</t>
  </si>
  <si>
    <t>广南县产业测土配方施肥示范项目</t>
  </si>
  <si>
    <t>户</t>
  </si>
  <si>
    <t>一是完成项目示范区44份测土配方土样取样检测，预计投资1.76万元；二是完成水稻0.6万亩、玉米0.5万亩和烤烟0.9万亩测土配方施肥示范物资补助，预计投入194.2万元；三是开展农户测土配方培训150人次，预计投资4.04万元。</t>
  </si>
  <si>
    <t>莲城镇、珠琳镇、五珠镇、珠街镇、坝美镇、八宝镇</t>
  </si>
  <si>
    <t>广南县产业石漠化地区复垦示范项目</t>
  </si>
  <si>
    <t>计划完成3000亩石漠化地区复垦示范。病虫害专业化统防统治、绿色防控、农机作业秸秆还田、稻米与土壤检验检测、施肥等；对推广陆稻种植生产全过程所需物化投入进行补助，包括种子、复合肥、有机肥、高效低毒低残留农药、除草剂等。</t>
  </si>
  <si>
    <t>广南县2023年玉米新品种试验项目</t>
  </si>
  <si>
    <t>青贮玉米新品种试验示范种植700亩，亩产4吨青贮玉米，共计2400吨。总投资138.6万元，申请财政补助资金42万元，其中：种子采购2100公斤，预计10.29万元；复合肥56000公斤，预计19.04万元；农药防治12.04万元，进行测产、病虫害监测防治。</t>
  </si>
  <si>
    <t>八宝专用稻新品种产业化示范</t>
  </si>
  <si>
    <t>1.实施种子采购400公斤，预算资金1万元；2.实施化肥采购8吨，预算资金3万元；3.实施有机肥采购10吨，预算资金1万元；4.实施基地机耕200亩，预算资金5万元；5.完成种子收储70吨，预算资金20万元。通过项目实施，为八宝米产业发展提供充足种业保障。</t>
  </si>
  <si>
    <t>旧莫板茂村</t>
  </si>
  <si>
    <t>广南县2023年八宝米产业育繁推项目</t>
  </si>
  <si>
    <t>1.完成规范化基地建设50亩。2.利用旧莫乡八宝米育种基地，温室及大田面积40亩，筛选评价2022年选育株系670份，组培育种群体200个以上。3.规划面积500亩。开展新品种试验、示范收集、育成优质品种20个以上，扩繁新品种1-2个，面积100亩左右。通过项目实施，建立“原原种-原种-商品种”生产体系，为广南县八宝米产业提供统一标准的生产良种。</t>
  </si>
  <si>
    <t>旧莫乡板茂村委会</t>
  </si>
  <si>
    <t>董堡乡董弄村产业扶持项目</t>
  </si>
  <si>
    <t>件</t>
  </si>
  <si>
    <t>在董弄村委会发展油茶1000亩、烤烟300亩、蒜头果50亩。配套实施取水坝1座、动力管道980m、1500m³高位水池1个、500m³水池1个、50m³调节池 1 座，供水管道总计 10155m。</t>
  </si>
  <si>
    <t>董堡乡董弄村</t>
  </si>
  <si>
    <t>县水务局</t>
  </si>
  <si>
    <t>者兔乡者妈村委会产业发展项目</t>
  </si>
  <si>
    <t>实施者兔乡者妈村委会产业发展项目，动员群众发展水稻100亩、茶叶200亩，配套建设基地道路16.983公里。</t>
  </si>
  <si>
    <t>者兔乡、底圩乡</t>
  </si>
  <si>
    <t>县交通局</t>
  </si>
  <si>
    <t>1.2烤烟种植项目</t>
  </si>
  <si>
    <t>种植烤烟产业专项扶持、核心烟区基础设施建设、先进技术推广等补助，2022-2025年累计种植烤烟39.11万亩</t>
  </si>
  <si>
    <t>广南县2022年烤烟特需品种种植补助项目</t>
  </si>
  <si>
    <t>全县种植K326特需品种1330亩，收购计划3600担，实现上等烟比例达69%以上，收购均价31 元/公斤左右。补助标准：300元/亩，全县计划种植面积1330亩，预算补助资金39.9万元。</t>
  </si>
  <si>
    <t>珠琳、五珠、莲城、杨柳井、旧莫、董堡、那洒、者兔、者太、珠街、曙光、黑支果、南屏13个乡（镇）。</t>
  </si>
  <si>
    <t>莲城镇2022年烤烟产业扶持项目</t>
  </si>
  <si>
    <t>发展烤烟种植5640亩，配套建设烟区道路修建4条5.65公里，土地流转2269.6亩</t>
  </si>
  <si>
    <t>莲城</t>
  </si>
  <si>
    <t>董堡乡2022年烤烟产业扶持项目</t>
  </si>
  <si>
    <t>发展烤烟种植1750亩；配套建设烟区道路10条11.7公里；土地流转1180亩</t>
  </si>
  <si>
    <t>董堡</t>
  </si>
  <si>
    <t>杨柳井乡2022年烤烟产业扶持项目</t>
  </si>
  <si>
    <t>发展烤烟种植6800亩；配套建设烟区道路修建10条15.2公里。</t>
  </si>
  <si>
    <t>杨柳井</t>
  </si>
  <si>
    <t>五珠乡2022年烤烟产业扶持项目</t>
  </si>
  <si>
    <t>发展烤烟种植7010亩；配套建设烟区道路修建9条10.1公里；实施土地流转1624.05亩</t>
  </si>
  <si>
    <t>五珠</t>
  </si>
  <si>
    <t>那洒镇2022年烤烟产业扶持项目</t>
  </si>
  <si>
    <t>发展烤烟种植1120亩；配套建设烟区道路修建3条2.1公里；实施土地流转758.4亩</t>
  </si>
  <si>
    <t>那洒</t>
  </si>
  <si>
    <t>旧莫乡2022年烤烟产业扶持项目</t>
  </si>
  <si>
    <t>发展烤烟种植2800亩；配套建设烟区道路修建9条11.72公里；实施土地流转1820.72亩</t>
  </si>
  <si>
    <t>旧莫</t>
  </si>
  <si>
    <t>珠街镇2022年烤烟产业扶持项目</t>
  </si>
  <si>
    <t>发展烤烟种植1400亩；配套建设烟区道路修建4条9.66公里；实施土地流转965亩</t>
  </si>
  <si>
    <t>珠街</t>
  </si>
  <si>
    <t>黑支果乡2022年烤烟产业扶持项目</t>
  </si>
  <si>
    <t>发展烤烟种植1900亩；配套建设建烟区道路9条6.46公里；土地流转1870.55亩</t>
  </si>
  <si>
    <t>黑支果</t>
  </si>
  <si>
    <t>南屏镇2022年烤烟产业扶持项目</t>
  </si>
  <si>
    <t>发展烤烟种植850亩；配套建设烟区道路修建2条1.65公里；实施土地流转862亩</t>
  </si>
  <si>
    <t>南屏</t>
  </si>
  <si>
    <t>珠琳镇2022年烤烟产业扶持项目</t>
  </si>
  <si>
    <t>发展烤烟种植27360亩；配套建设烟区道路修建22条31.38公里；实施土地流转3417.57亩</t>
  </si>
  <si>
    <t>珠琳</t>
  </si>
  <si>
    <t>者太乡2022年烤烟产业扶持项目</t>
  </si>
  <si>
    <t>发展烤烟种植1000亩；配套建设烟区道路修建5条10.9公里；实施土地流转1082.86亩</t>
  </si>
  <si>
    <t>者太</t>
  </si>
  <si>
    <t>者兔乡2022年烤烟产业扶持项目</t>
  </si>
  <si>
    <t>发展烤烟种植440亩；配套建设烟区道路修建4条10公里；实施土地流转439.376亩</t>
  </si>
  <si>
    <t>者兔</t>
  </si>
  <si>
    <t>曙光乡2022年烤烟产业扶持项目</t>
  </si>
  <si>
    <t>发展烤烟种植1020亩；配套建设烟区道路修建2条2.79公里；实施土地流转500亩</t>
  </si>
  <si>
    <t>曙光</t>
  </si>
  <si>
    <t>广南县2023年烤烟多产业融合发展基地配套密闭式冷烤一体化烤房建设项目</t>
  </si>
  <si>
    <t>座</t>
  </si>
  <si>
    <t>围绕烟草产业发展需求，实施密闭式冷烤一体化烤房11群150座，建设烤房13500立方米、采购设备150套，建设边烟棚1200平方米、地面硬化1100平方米。</t>
  </si>
  <si>
    <t>珠琳镇、莲城镇、五珠乡、杨柳井乡、旧莫乡、黑支果乡</t>
  </si>
  <si>
    <t>2023年莲城镇烤烟扶持项目</t>
  </si>
  <si>
    <t>计划种植烤烟5000亩，配套实施烟区道路修建12条25.96公里，其中，新建9条20.46公里，维修3条5.5公里。卧式烤房修缮135座。</t>
  </si>
  <si>
    <t>莲城镇岜夺村、细掌、董那孟、平山、端讽5个村（社）</t>
  </si>
  <si>
    <t>广南县农业技术推广服务中心2022年烤烟产业扶持项目</t>
  </si>
  <si>
    <t>2022年全县种植烤烟面积6万亩，计划烟叶收购13.66万担，实际推广膜下小苗移栽51780亩，土壤保育27588.5亩，325孔育苗推广48321.5亩，绿色防控计划实施3万亩。</t>
  </si>
  <si>
    <t>珠琳、五珠、莲城、杨柳井、董堡、旧莫、那洒、者兔、者太、南屏、黑支果、曙光、珠街乡镇</t>
  </si>
  <si>
    <t>广南县农业技术推广服务中心2023年烤烟产业扶持项目</t>
  </si>
  <si>
    <t>2023年全县种植烤烟面积6.6万亩（合同种植计划5.535万亩，风险面积1.065万亩），收购计划15万担，配套新建集群式生物质能烤房99座，新建板房烤房66座，维修燃煤烤房（更换炉体）45座。</t>
  </si>
  <si>
    <t>珠琳、五珠、莲城、杨柳井、董堡、旧莫、那洒、者兔、者太、南屏、黑支果、曙光、珠街、板蚌、八宝、坝美、篆角乡镇</t>
  </si>
  <si>
    <t>旧莫乡2023年烤烟产业扶持项目</t>
  </si>
  <si>
    <t>烤烟种植面积2352亩，收购烟叶5858担，配套新建烟区道路2条2.2公里</t>
  </si>
  <si>
    <t>旧莫乡</t>
  </si>
  <si>
    <t>珠街镇2023年烤烟产业扶持项目</t>
  </si>
  <si>
    <t>烤烟种植面积1259亩，收购烟叶3545担，配套新建烟区道路1条1.5公里</t>
  </si>
  <si>
    <t>珠街镇</t>
  </si>
  <si>
    <t>曙光乡2023年烤烟产业扶持项目</t>
  </si>
  <si>
    <t>烤烟种植面积1429亩，收购烟叶4002担，配套新建烟区道路2条2.9公里</t>
  </si>
  <si>
    <t>曙光乡</t>
  </si>
  <si>
    <t>黑支果乡2023年烤烟产业扶持项目</t>
  </si>
  <si>
    <t>烤烟种植面积2268亩，收购烟叶6403担，配套新建烟区道路6条8.4公里</t>
  </si>
  <si>
    <t>黑支果乡</t>
  </si>
  <si>
    <t>珠琳镇2023年烤烟产业扶持项目</t>
  </si>
  <si>
    <t>烤烟种植面积23930亩，收购烟叶65200担，配套新建烟区道路14条25公里</t>
  </si>
  <si>
    <t>者兔乡2023年烤烟产业扶持项目</t>
  </si>
  <si>
    <t>烤烟种植面积740亩，收购烟叶1980担，配套新建烟区道路3条3.5公里</t>
  </si>
  <si>
    <t>者兔乡</t>
  </si>
  <si>
    <t>者太乡2023年烤烟产业扶持项目</t>
  </si>
  <si>
    <t>烤烟种植面积930亩，收购烟叶2520担，配套新建烟区道路3条13公里</t>
  </si>
  <si>
    <t>者太乡</t>
  </si>
  <si>
    <t>那洒镇2023年烤烟产业扶持项目</t>
  </si>
  <si>
    <t>烤烟种植面积1902亩，收购烟叶5590担，配套新建烟区道路7条6.63公里</t>
  </si>
  <si>
    <t>那洒镇</t>
  </si>
  <si>
    <t>五珠乡2023年烤烟产业扶持项目</t>
  </si>
  <si>
    <t>烤烟种植面积5558亩，收购烟叶14410担，配套新建烟区道路8条10.308公里</t>
  </si>
  <si>
    <t>五珠乡</t>
  </si>
  <si>
    <t>板蚌乡2023年烤烟产业扶持项目</t>
  </si>
  <si>
    <t>烤烟种植面积265亩，收购烟叶710担，配套新建烟区道路3条2.4公里</t>
  </si>
  <si>
    <t>板蚌乡</t>
  </si>
  <si>
    <t>杨柳井乡2023年烤烟产业扶持项目</t>
  </si>
  <si>
    <t>烤烟种植面积5035亩，收购烟叶13490担，配套新建烟区道路5条9.9公里</t>
  </si>
  <si>
    <t>杨柳井乡</t>
  </si>
  <si>
    <t>董堡乡2023年烤烟产业扶持项目</t>
  </si>
  <si>
    <t>烤烟种植面积1947亩，收购烟叶5000担，配套新建烟区道路14条17.5公里</t>
  </si>
  <si>
    <t>董堡乡</t>
  </si>
  <si>
    <t>莲城镇2023年烤烟产业扶持项目</t>
  </si>
  <si>
    <t>烤烟种植面积6653亩，收购烟叶18300担，配套新建烟区道路10条12.7公里</t>
  </si>
  <si>
    <t>莲城镇</t>
  </si>
  <si>
    <t>五珠乡石盆村烤烟种植项目</t>
  </si>
  <si>
    <t>计划实施五珠乡石盆村烤烟种植项目，动员群众发展烤烟600亩、药材300亩，配套建设基地道路（石盆至烫脚丫口）5.982公里。路基宽4.5 米，路面宽度为3.5米水泥混凝土路面。</t>
  </si>
  <si>
    <t>五珠乡石盆村</t>
  </si>
  <si>
    <t>五珠乡法依村烤烟种植项目</t>
  </si>
  <si>
    <t>计划实施五珠乡法依村烤烟种植项目，动员群众发展烤烟2000亩、药材1000亩等产业，配套建设基地道路（黑羊山岔路口至法依下）5.004公里。路基宽5.5 米，路面宽度为3.5米水泥混凝土路面。</t>
  </si>
  <si>
    <t>五珠乡法依村</t>
  </si>
  <si>
    <t>珠琳镇老王箐村烤烟种植项目</t>
  </si>
  <si>
    <t>计划实施珠琳镇老王箐至吊井村烤烟种植项目，动员群众发展烤烟300亩，配套建设基地道路（老王箐至吊井）1.38公里。路基宽5.5 米，路面宽度为3.5米水泥混凝土路面。</t>
  </si>
  <si>
    <t>珠琳镇老王箐村</t>
  </si>
  <si>
    <t>珠琳镇新安村烤烟种植项目</t>
  </si>
  <si>
    <t>计划实施珠琳镇新安村烤烟种植项目，动员群众发展烤烟种植500亩，配套建设基地道路（以兔至新安村）1.27公里。路基宽4.5 米，路面宽度为3.5米水泥混凝土路面。</t>
  </si>
  <si>
    <t>珠琳镇新安村</t>
  </si>
  <si>
    <t>五珠乡烤烟种植项目</t>
  </si>
  <si>
    <t>改建</t>
  </si>
  <si>
    <t>计划实施五珠乡烤烟种植项目，动员群众发展烤烟5000亩、药材3000亩等产业，配套建设基地道路（旧莫至五珠老厂至黑标公路）25.35公里。路基宽7.5 米，路面宽度为6.7米沥青混凝土路面。</t>
  </si>
  <si>
    <t>珠琳镇苦李子村烤烟种植项目</t>
  </si>
  <si>
    <t>计划实施珠琳镇苦李子村烤烟种植项目，动员群众发展烤烟300亩，配套建设基地道路（田坝村至苦李子树）1.507公里。路基宽4.5 米，路面宽度为3.5米水泥混凝土路面。</t>
  </si>
  <si>
    <t>珠琳镇苦李子村</t>
  </si>
  <si>
    <t>珠琳镇2024—2025年烤烟产业扶持项目</t>
  </si>
  <si>
    <t>实施核心烟区土地流转、烤烟产业专项扶持、核心烟区基础设施建设、先进技术推广等补助，年内种植烤烟9.5万亩。</t>
  </si>
  <si>
    <t>2024—2025</t>
  </si>
  <si>
    <t>者兔乡2024—2025年烤烟产业扶持项目</t>
  </si>
  <si>
    <t>实施核心烟区土地流转、烤烟产业专项扶持、核心烟区基础设施建设、先进技术推广等补助，年内种植烤烟0.36万亩。</t>
  </si>
  <si>
    <t>者太乡2024—2025年烤烟产业扶持项目</t>
  </si>
  <si>
    <t>实施核心烟区土地流转、烤烟产业专项扶持、核心烟区基础设施建设、先进技术推广等补助，年内种植烤烟0.45万亩。</t>
  </si>
  <si>
    <t>旧莫乡2024—2025年烤烟产业扶持项目</t>
  </si>
  <si>
    <t>实施核心烟区土地流转、烤烟产业专项扶持、核心烟区基础设施建设、先进技术推广等补助，年内种植烤烟3.15万亩。</t>
  </si>
  <si>
    <t>珠街镇2024—2025年烤烟产业扶持项目</t>
  </si>
  <si>
    <t>实施核心烟区土地流转、烤烟产业专项扶持、核心烟区基础设施建设、先进技术推广等补助，年内种植烤烟0.7万亩。</t>
  </si>
  <si>
    <t>曙光乡2024—2025年烤烟产业扶持项目</t>
  </si>
  <si>
    <t>黑支果乡2024—2025年烤烟产业扶持项目</t>
  </si>
  <si>
    <t>实施核心烟区土地流转、烤烟产业专项扶持、核心烟区基础设施建设、先进技术推广等补助，年内种植烤烟1.1万亩。</t>
  </si>
  <si>
    <t>南屏镇2024—2025年烤烟产业扶持项目</t>
  </si>
  <si>
    <t>实施核心烟区土地流转、烤烟产业专项扶持、核心烟区基础设施建设、先进技术推广等补助，年内种植烤烟0.35万亩。</t>
  </si>
  <si>
    <t>南屏镇</t>
  </si>
  <si>
    <t>莲城镇2024—2025年烤烟产业扶持项目</t>
  </si>
  <si>
    <t>实施核心烟区土地流转、烤烟产业专项扶持、核心烟区基础设施建设、先进技术推广等补助，年内种植烤烟2.2万亩。</t>
  </si>
  <si>
    <t>董堡乡2024—2025年烤烟产业扶持项目</t>
  </si>
  <si>
    <t>实施核心烟区土地流转、烤烟产业专项扶持、核心烟区基础设施建设、先进技术推广等补助，年内种植烤烟0.54万亩。</t>
  </si>
  <si>
    <t>五珠乡2024—2025年烤烟产业扶持项目</t>
  </si>
  <si>
    <t>实施核心烟区土地流转、烤烟产业专项扶持、核心烟区基础设施建设、先进技术推广等补助，年内种植烤烟1.94万亩。</t>
  </si>
  <si>
    <t>那洒镇2024—2025年烤烟产业扶持项目</t>
  </si>
  <si>
    <t>实施核心烟区土地流转、烤烟产业专项扶持、核心烟区基础设施建设、先进技术推广等补助，年内种植烤烟1.45万亩。</t>
  </si>
  <si>
    <t>杨柳井乡2024—2025年烤烟产业扶持项目</t>
  </si>
  <si>
    <t>实施核心烟区土地流转、烤烟产业专项扶持、核心烟区基础设施建设、先进技术推广等补助，年内种植烤烟1.56万亩。</t>
  </si>
  <si>
    <t>五珠乡新寨村烤烟扶持项目</t>
  </si>
  <si>
    <t>发展烤烟种植601亩，配套设施：安装主管道11.2km，分管45.3km。</t>
  </si>
  <si>
    <t>1.3蔗糖种植项目</t>
  </si>
  <si>
    <t>对健康种苗、机械化深翻开沟作业等12项甘蔗良种良法技术推广措施进行补贴，糖料蔗产业振兴项目1个，甘蔗种植0.1544万亩。</t>
  </si>
  <si>
    <t>广南县2020年度糖料蔗良种良法技术推广补贴县级补助项目</t>
  </si>
  <si>
    <t>项</t>
  </si>
  <si>
    <t>对健康种苗、机械化深翻开沟作业等5项甘蔗良种良法技术推广措施进行补贴。</t>
  </si>
  <si>
    <t>坝美、底圩、莲城、旧莫、篆角、黑支果、八宝、杨柳井、板蚌等10个乡镇</t>
  </si>
  <si>
    <t>广南县2022-2023年糖料甘蔗良种良法技术推广补贴项目</t>
  </si>
  <si>
    <t>1.2022年完成脱毒、健康种苗种植面积6450.59亩，机械化深翻开沟作业完成6346.54亩，机械化中耕培土完成3372.2亩，机械化收获完成1334.8吨，机收甘蔗运输1334.8吨，蔗叶机械粉碎完成815.2亩，无人机统防统治完成22742.98亩。县级配套资金19.76万元；
2.2023年计划实施脱毒、健康种苗种植面积7500亩，机械化深翻开沟作业7400亩，机械化中耕培土3500亩，机械化收获500吨，机收甘蔗运输500吨，蔗叶机械粉碎500亩，无人机统防统治20000亩），需县级配套资金20.24万元；
两年共需县级配套资金40万元。</t>
  </si>
  <si>
    <t>广南县糖料蔗产业振兴项目</t>
  </si>
  <si>
    <t>实施新植和换种糖料甘蔗脱毒、健康种苗0.5万亩、甘蔗机械化深翻开沟0.5万亩、机械化无人机统防统治1万亩、机械化中耕培土0.5万亩、蔗叶机械粉碎0.3万亩.糖料蔗规模化、标准化种植土地流传补助项目0.3万亩。</t>
  </si>
  <si>
    <t>坝美、连城、旧莫、底圩、黑支果、篆角、八宝、板蚌、杨柳井</t>
  </si>
  <si>
    <t>1.4水果种植项目</t>
  </si>
  <si>
    <t>计划种植柑橘、长冲梨、蜜桃、蓝莓、沃柑、砂糖桔、蜂糖李等水果产业2.1371万亩。</t>
  </si>
  <si>
    <t>广南县2022年坝美镇西松村柑橘产业基地提质增效（专业村）项目</t>
  </si>
  <si>
    <t>1.实施西松村柑橘基地、石磨湾柑橘基地产业路14.19公里。标准：铺设天然砂石和土夹石，厚度不低于20cm，采用压路机填压压平压实，结合实际填埋水泥排水涵管，涵管口建设至少0.5立方沉砂池（检查井），产业路一侧实施排水沟开挖建设，深度不低于60cm，宽度不低于40cm，实施混凝土路沿建设，宽不低于30cm，高不低于40cm。单价11.90万/公里，投入资金168.86万元。2.新建蓄水池3个、配套塑料管道等共投资25万元，投入资金25万元。3.项目管理费（含设计、招投标等费用）5.82万元，按照总项目投资3%比例计算。三项投入财政资金199.68万元。</t>
  </si>
  <si>
    <t>坝美镇</t>
  </si>
  <si>
    <t>珠街镇尼录村长冲梨种植项目</t>
  </si>
  <si>
    <t>实施珠街镇尼录村长冲梨种植项目，动员群众发展长冲梨5000亩，配套建设基地道路（尼录至猴血洞）5.38公里。路基宽5.5 米，路面宽度为3.5水泥混凝土路面。</t>
  </si>
  <si>
    <t>珠街镇尼录村</t>
  </si>
  <si>
    <t>者太乡三卡村砂糖橘种植项目</t>
  </si>
  <si>
    <t>实施者太乡三卡村砂糖橘种植项目，动员群众发展砂糖橘2000亩、茶叶800、杉木500等产业，配套建设基地道路（布公至未腊）12.11公里。路基宽5.5 米，路面宽度为,3.5水泥混凝土路面。</t>
  </si>
  <si>
    <t>者太乡三卡村</t>
  </si>
  <si>
    <t>广南县水果产业一村一品项目</t>
  </si>
  <si>
    <t>建设水果深加工厂一个。实施标准化水果基地建设2000亩，其中柑橘基地1000亩；长冲梨基地500亩、蜜桃基地500亩、配套沟渠路，实现水肥一体，形成观光、采摘、休闲一体化。</t>
  </si>
  <si>
    <t>莲城、珠街、旧莫、坝美、底圩、板蚌</t>
  </si>
  <si>
    <t>广南县坝美镇高原特色无土栽培蓝莓项目</t>
  </si>
  <si>
    <t>计划建设髙标准数字农业产业科技示范园,涵盖从品种硏发与繁育、种植、分级包装、品牌销售冷链物流到食品加工的发展，“以点带面”的带动当地农业产业的升级发展，对农户的增收、产业振兴贡献力量。项目地点位于广南县坝美镇境内，计划流转土地500亩左右，预计完成总投资额为2亿元。</t>
  </si>
  <si>
    <t>镇美镇</t>
  </si>
  <si>
    <t>广南县砂糖橘产业连片扶持项目</t>
  </si>
  <si>
    <t>坝美镇、底圩乡等发展沙糖桔产业13000亩。配套实施输配水管网95.2km，500立方米水池4个，100立方米水池6个。</t>
  </si>
  <si>
    <t>珠琳镇、五珠乡、那洒镇、珠街镇、杨柳井乡、坝美镇、底圩乡、者太乡共8个乡镇平山村、阿用村、石笋村等</t>
  </si>
  <si>
    <t>那洒镇水果产业项目</t>
  </si>
  <si>
    <t>在维莫、董德村委会的么科得，下龙邦村小组实施水果标准化基地建设0.08万亩，配套沟渠、肥水一体化建设。</t>
  </si>
  <si>
    <t>1.5茶叶种植项目</t>
  </si>
  <si>
    <t>实施抹茶基地、茶园高标准示范园、古树茶保护开发、茶叶产业改造等项目1.68万亩</t>
  </si>
  <si>
    <t>中国宝武集团援建广南县石山农场茶叶加工提质改造抹茶生产线建设项目</t>
  </si>
  <si>
    <t>平方米</t>
  </si>
  <si>
    <t>投入宝武帮扶资金600万元，在石山农场实施抹茶工厂建设。包括抹茶机械设备采购、生产厂房改造500㎡，完善水、电、路、消毒、防疫等设施设备。项目资金用于厂房基础设施建设，形成固定资产并移交村集体，由村集体租赁给企业发展碾茶+研磨生产加工，企业支付设施租赁费用给村集体壮大村集体经济。项目建成后提供就业岗位50个以上，惠及农户500多户，为村集体增加收入10万元，带动农户增收每年2000万元；企业增效：第一年抹茶生产基地1000亩产值3600万元，预计3—5年抹茶生产基地拓展10000亩，产值达5亿元。含项目设计、监理、审计费共计18万元。</t>
  </si>
  <si>
    <t>石山农场</t>
  </si>
  <si>
    <t>广南县石山农场千年抹茶和农垦庄园示范建设项目</t>
  </si>
  <si>
    <t>坝美镇石山实施抹茶基地1万亩，改造提升国营石山农场旧厂房，新增新型抹茶加工生产线2条，建设花恒抹茶研发中心。</t>
  </si>
  <si>
    <t>者太乡那苏村野油茶种植项目</t>
  </si>
  <si>
    <t>计划实施者太乡那苏村油茶种植项目，动员群众发展油茶300亩、杉木400亩，配套建设基地道路（者者路岔口至那苏）2.965公里。路基宽5.5 米，路面宽度为3.5米水泥混凝土路面。</t>
  </si>
  <si>
    <t>者太乡那苏村</t>
  </si>
  <si>
    <t>底圩乡茶叶产业种植项目</t>
  </si>
  <si>
    <t>底圩乡茶叶种植项目，21.44公里公路，路面类型为沥青混凝土路面，推蔬菜、油茶、茶叶产业发展。</t>
  </si>
  <si>
    <t>董堡、南屏</t>
  </si>
  <si>
    <t>黑支果乡油茶种植项目</t>
  </si>
  <si>
    <t>计划实施黑支果乡油茶种植项目，动员群众发展油茶6000亩、烤烟2000亩等产业，配套建设基地道路（上角所至木章坝公路）26.5公里。路基宽7.5 米，路面宽度为6.7米沥青混凝土路面。</t>
  </si>
  <si>
    <t>2024年石山农场产业发展项目</t>
  </si>
  <si>
    <t>计划种植茶叶800亩，柑桔200亩，配套实施茶叶、柑桔采摘、运送道路4公里，便于群众运输生产物资、茶青、柑桔等。</t>
  </si>
  <si>
    <t>未设置</t>
  </si>
  <si>
    <t>石山农场茶园高标准示范园</t>
  </si>
  <si>
    <t>石山农场拥有在管台地茶园5500亩，做好水肥一体化项目，将大幅提升石山茶的品质，定能增产增效。</t>
  </si>
  <si>
    <t>国有资产</t>
  </si>
  <si>
    <t>广南县石山农场茶园绿色防控建设项目</t>
  </si>
  <si>
    <t>石山农场拥有在管台地茶园5000余亩，以物理杀虫方式解决虫口密度过大问题，预计使用粘虫板1000000张，杀虫灯250盏，减少虫害，提升产量和品质，从而增产增效。</t>
  </si>
  <si>
    <t>1.6蔬菜种植项目</t>
  </si>
  <si>
    <t>实施绿色生态蔬菜标准化基地建设，种植辣椒、香椿、食用菌等2.598万亩，配套建设加工相关设施。</t>
  </si>
  <si>
    <t>广南县2022年篆角乡干坝村香椿种植示范村（专业村）项目</t>
  </si>
  <si>
    <t>基地总用地面积1000亩，其中提质改造香椿1000亩。项目主要建设内容为新建农作路8千米、蓄水池300立方米、主水管1418.2米、一级分管2733.43米、二级分管4047.9米、生产管理房200平方米、综合业务用房（仓库）200平方米、包装车间200平方米，土地复耕700亩，技术指导费50户。</t>
  </si>
  <si>
    <t>篆角乡</t>
  </si>
  <si>
    <t>旧莫乡2022年下里蚌村蔬菜产业提质增效（专业村）项目</t>
  </si>
  <si>
    <t>1.实施下里蚌村蔬菜基地产业路。2.新建水泵房、提水管、水泵、喷灌管网。3.土地平整。4.项目管理费（含设计、招投标等费用）总计共投入财政资金150万元。</t>
  </si>
  <si>
    <t>南屏镇老街村委会小阿莫村蔬菜产业扶持项目</t>
  </si>
  <si>
    <t>在老街村委会小阿莫村小组发展蔬菜产业115亩。配套实施蔬菜运送产业路0.71km，配水管网5.12km。</t>
  </si>
  <si>
    <t>南屏镇老街村</t>
  </si>
  <si>
    <t>篆角乡香椿产业扶持项目</t>
  </si>
  <si>
    <t>发展篆角乡阿渺、红岩、大坪村、布标、干坝5个村委会香椿产业6000亩。配套实施取水坝1座，新建 SP-T-(PE)DN200 涂塑复合钢管引水管道 400m，新建DN150 内涂塑无缝钢管提水管道 515m,新建 1000m³高位水池1座。</t>
  </si>
  <si>
    <t>篆角乡红岩村</t>
  </si>
  <si>
    <t>旧莫乡下里蚌蔬菜基地产业发展项目</t>
  </si>
  <si>
    <t>修建一条宽3米，长2.2公里的产业路。覆盖500亩农田生产，农业生产条件将会得到明显改善，在项目区开展以“三节”(节约用肥、节水灌溉、节约农药)技术为主的农业高新技术，为生产绿色无公害农产品奠定良好的社会基础，同时也为机械化作业、区域化、规模化生产提供了便利条件。</t>
  </si>
  <si>
    <t>广南县现代农业供应链数字平台建设项目</t>
  </si>
  <si>
    <t>建设：现代农业数字管理平台、综合交易结算平台、一体化供应链平台、供应链金融平台、跨境综合服务平台。</t>
  </si>
  <si>
    <t>广南县莲城整工业园区</t>
  </si>
  <si>
    <t>中国宝武集团援建旧莫乡昔板智慧农业设施蔬菜（西红柿）产业建设项目</t>
  </si>
  <si>
    <t>投入宝武帮扶资金500万元，在旧莫乡昔板村实施蔬菜产业示范园设施锯齿连接薄膜智慧大棚建设。建设占地300亩，投入项目资金用于大棚建设，形成固定资产并移交给村集体，由村集体租赁给企业发展高端蔬菜水果种植项目。企业支付设施租赁费用给村集体壮大村集体经济。项目建成后预计年产值185万元以上，提供就业岗位50个，惠及农户50户150人。含项目设计、监理、审计费共计15万元。</t>
  </si>
  <si>
    <t>中国宝武集团援建旧莫乡昔板智慧农业铁皮石斛产业示范园钢架大棚建设项目</t>
  </si>
  <si>
    <t>投入宝武帮扶资金400万元，在旧莫乡昔板村实施铁皮石斛产业示范园设施大棚建设。主要包括设施大棚及钢架苗床建设62亩，其中：高端大棚17.5亩，仿野生44.5亩；配套建物资储存等设施，完善水、电、路等设施设备。项目资金用于基础设施建设，形成固定资产并移交给村集体，由村集体租赁给企业发展铁皮石斛种植项目。企业支付设施租赁费用给村集体壮大村集体经济。项目建成投产后，预计每年可实现总产值1125万元以上，带动274户以上农户。含项目设计、监理、审计费共计12万元。</t>
  </si>
  <si>
    <t>广南县圆梦社区搬迁安置点微菜园二期基础设施建设项目</t>
  </si>
  <si>
    <t>采取“村集体经济组织+搬迁户”的合作社方式，由圆梦社区村集体经济组织统一流转圆梦社区附近闲置土地（目前已流转217亩），通过申请配套基础设施扶持打造“微菜园”,采取一年一租的方式流动租赁给搬迁群众种植蔬菜。“微菜园”按户大小进行划片分区（地块划分为三类：30平方米，60平方米，90平方米），租赁价为0.3元/平方米/年。政府按每亩补助搬迁农户牛粪0.92立方米；每亩补助搬迁农户鸡粪1吨（30平方米菜园补助1袋50千克的鸡粪肥）。</t>
  </si>
  <si>
    <t>莲城镇圆梦社区</t>
  </si>
  <si>
    <t>珠琳镇鱼塘村辣椒种植项目</t>
  </si>
  <si>
    <t>计划实施珠琳镇鱼塘村辣椒种植项目，动员群众发展辣椒种植200亩，配套建设基地道路（西吉至鱼塘）1.2公里。路基宽4.5 米，路面宽度为3.5米水泥混凝土路面。</t>
  </si>
  <si>
    <t>珠琳镇鱼塘村</t>
  </si>
  <si>
    <t>广南县蔬菜产业一村一品项目</t>
  </si>
  <si>
    <t>1.在莲城、珠琳、八宝、旧莫、坝美、那洒等乡镇组织实施绿色生态蔬菜标准化基地建设0.4万亩。扶持环节主要是标准化基地建设。2.在珠琳、莲城、旧莫、五珠、那洒、南屏、八宝、杨柳井等乡镇建设0.4万亩辣椒标准化生产示范基地，配套建设水肥一体化灌溉设施及加工设备。3.建设香椿产业种植0.2万亩，配套建设相应设施设备。增加脱贫人口收入。4.建设食用菌种植基地0.1万亩，配套建设食用菌初加工相关设施。</t>
  </si>
  <si>
    <t>18个乡镇</t>
  </si>
  <si>
    <t>坝美镇四季香椿产业项目</t>
  </si>
  <si>
    <t>拟在坝美镇者孟村种植四季香椿1500亩，配套相应的基础设施设备。</t>
  </si>
  <si>
    <t>南屏镇蔬菜种植项目（董那孟至董堡公路）</t>
  </si>
  <si>
    <t>南屏镇蔬菜种植项目，25公里公路，路面类型为沥青混凝土路面，推蔬菜、油茶、烤烟产业发展。</t>
  </si>
  <si>
    <t>篆角乡2025年四季香椿种植产业项目</t>
  </si>
  <si>
    <t>拟在篆角乡种植四季香椿4000亩，配套相应的基础设施设备。</t>
  </si>
  <si>
    <t>1.7中药材</t>
  </si>
  <si>
    <t>种植蒜头果等中药材0.0575万亩。</t>
  </si>
  <si>
    <t>广南县数字农业示范基地建设项目</t>
  </si>
  <si>
    <t>项目围绕重点打造云南省“10大云药”铁皮石斛，进行300亩设施大棚铁皮石斛智慧农业应用基地建设，安装设备生产红一套农业生产数字化设施设备，建立物联网管理云平台，接入数字农业信息采集、分析决策、控制作业、数据管理等系统，呈现基地可视化管理平台，实现铁皮石斛智慧种植。</t>
  </si>
  <si>
    <t>旧莫乡夕板村</t>
  </si>
  <si>
    <t>那洒镇中药材产业项目</t>
  </si>
  <si>
    <t>在岜皓、那洒、松树脚、龙汪洞村委会的岜皓，那洒、岔河、白虎山村小组实施中药材标准化基地建设0.03万亩，配套沟渠、肥水一体化建设。</t>
  </si>
  <si>
    <t>2.特色养殖基地</t>
  </si>
  <si>
    <t>头只羽亩个等</t>
  </si>
  <si>
    <t>经营主体，养殖牛、羊、猪、家禽等，包括场棚、水电、道路、饲草、饲料等配套设施</t>
  </si>
  <si>
    <t>2.1高峰牛养殖项目</t>
  </si>
  <si>
    <t>实施高峰牛产业“四梁八柱”体系建设金融扶持贷款贴息、粮改饲补贴、一县一业”高峰牛示范创建、产品质量安全、一村一品等高峰牛养殖项目，养殖高峰牛3.56万头</t>
  </si>
  <si>
    <t>高峰牛养殖培育示范基地</t>
  </si>
  <si>
    <t>峰牛养殖培育示范基地1个（建设1500平方米的圈舍场地硬化，500立方米青储玉米池，肉牛育肥圈舍改造100间）。</t>
  </si>
  <si>
    <t>县乡村振兴局</t>
  </si>
  <si>
    <t>广南县村集体经济高峰牛产业发展项目</t>
  </si>
  <si>
    <t>土地流转255.15亩；综合业务用房建筑总面积900平方米；标准化牛舍16800平方米、隔离牛舍1：700平方米、隔离牛舍2:2200平方米；青贮池10000立方米、干草棚及饲料库1500平方米、加工车间500平方米、分牛栏600平方米、兽医室40平方米、人员消毒通道40平方米、车辆消毒池一座、入厂道路硬化60000米、场区道路硬化4500平方米、污水处理池300立方米、围墙1000立方米、挡土墙800立方米、土方量2000立方；蓄水池100立方米；供电工程1件；饮用水pe63:3000米、监控一套、购置清粪机1台、铲车（30型）1台、TMR机（饲料搅拌机）（配拖拉机）1套、运输车1辆、铡草机2台、粉碎机1台、消毒设备1套、兽医器械1套、电子磅称1台；购买文山牛架子牛组群5000头</t>
  </si>
  <si>
    <t>广南县2021年粮改饲补贴项目</t>
  </si>
  <si>
    <t>万吨</t>
  </si>
  <si>
    <t>计划在全县规模养殖场（企业、合作社）及养殖大户实施粮改饲补贴项目，收储青贮玉米4.2万吨以上。</t>
  </si>
  <si>
    <t>全县17个乡镇</t>
  </si>
  <si>
    <t>八宝镇板幕村委会麦塘子村易地搬迁后续产业发展帮扶建设项目</t>
  </si>
  <si>
    <t>一、新建15户15间产业养殖钢架结构看护房和圈舍，每户占地面积106.08平方米（其中：牛舍40平方米，看护房66.08平方米，建筑高度为顶高4.8米，总计建设面积1591.2平方米；支砌石头挡土墙400立方米；土地平整4000平方米；地面硬化3000平方米，混凝土浇筑厚度0.15米，强度C20）；二、兴修产业路1公里（宽4米、长2000米,压实垫砂）；三、建设2套水供应设施；四、建设2套电供应设施。</t>
  </si>
  <si>
    <t>者兔乡2022年者妈村委会小里夺村小组集中放牧设施建设项目</t>
  </si>
  <si>
    <t>管理用房40㎡，饲料房100㎡；新建牛舍2500㎡，包括：种公牛圈舍30㎡，待产圈舍200㎡，集中育肥圈200㎡隔离圈100㎡（距养殖核心区500m）及日常养殖圈舍；新建堆粪场200㎡；污水处理池30m³。</t>
  </si>
  <si>
    <t>者兔乡者妈村委会小里夺村小组</t>
  </si>
  <si>
    <t>广南县乡村振兴产业珠琳肉牛交易中心</t>
  </si>
  <si>
    <t>在珠琳镇建设肉牛交易市场1个，配备临时圈舍2000平方米、饲草饲料房300平方米、业务用房200平方米等，完善动物防疫、交易等设施，实现日交易量300头以上。</t>
  </si>
  <si>
    <t>广南县乡村振兴产业八宝肉牛交易中心</t>
  </si>
  <si>
    <t>在八宝镇建设肉牛交易市场1个，配备临时圈舍1200平方米、饲草饲料房300平方米、业务用房200平方米等，完善动物防疫、交易等设施，实现日交易量300头以上。</t>
  </si>
  <si>
    <t>广南县乡村振兴产业饲料配送中心项目</t>
  </si>
  <si>
    <t>新建5万吨级饲料加工厂1个占地面积70亩，厂房面积5000平方米，场地硬化1000平方米，运输车辆3台，饲料装卸车辆2台，饲料加工、打捆、包装等设备6台（套），地磅1套，业务用房200平方米，配套水、电、路、监控、值班室等设施设备。</t>
  </si>
  <si>
    <t>珠琳镇白泥塘村委会</t>
  </si>
  <si>
    <t>广南县圆梦社区搬迁安置点肉牛养殖场建设项目</t>
  </si>
  <si>
    <t>采取“国有平台公司+村集体经济组织+搬迁户”的合作社方式，由社区村集体经济组织与县级国有平台公司合作运营，在那洒松树脚村实施圆梦社区搬迁安置点肉牛养殖场建设项目，土地流转150亩；综合业务用房建筑总面积500m2；标准化牛舍1500m2、青贮池8000m3、干草棚300m2、饲料加工车间300m2、饲料库200m2等完善其他设施设备；文山牛架子牛组群5000头。</t>
  </si>
  <si>
    <t>那洒镇松树脚村委会</t>
  </si>
  <si>
    <t>广南县“一县一业”肉牛产业发展倍增计划项目</t>
  </si>
  <si>
    <t>从种源补助、绿色基地建设补助（分散圈养补助、集中放养补助）、社会化服务扶持（防疫补助、人工授精补助）、肉牛出栏补助、饲料收贮补助、金融扶持、其他补助等7个方面对全县肉牛养殖户进行奖补，农户能繁母牛奖补20000头以上，新增犊牛补助15000头以上，到2025年实现肉牛存栏倍增。</t>
  </si>
  <si>
    <t>全县18个乡镇175个村（社区）</t>
  </si>
  <si>
    <t>广南县2022年度“一县一业”示范创建县标准化规模养殖场建设项目（盛莹合作社种源基地）</t>
  </si>
  <si>
    <t>项目采取“龙头企业+合作社+村集体经济组织+农户（脱贫户）”模式，在旧莫乡盛莹种源基地，扶持广南县盛滢养殖农民专业合作社新建牛舍3126.5平方米、道路硬化7000平方米、污水处理池96立方米、排水沟300米、石挡墙1799.15立方米。</t>
  </si>
  <si>
    <t>旧莫乡板榔村委会者茂村小组甲海</t>
  </si>
  <si>
    <t>广南县2022年度“一县一业”示范创建县那朵种源中心建设项目</t>
  </si>
  <si>
    <t>采取“国有平台公司+合作社（公司、社会化服务组织）+肉牛养殖户”的模式，在那朵畜牧场种源中心建设种公牛舍2000m2以上、堆粪场800m2等完善其他设施设备，那朵畜牧场核心种群稳定在1000头以上。</t>
  </si>
  <si>
    <t>莲城镇那朵村委会</t>
  </si>
  <si>
    <t>广南县2022年度“一县一业”示范创建县示范户能繁母牛存栏补助项目</t>
  </si>
  <si>
    <t>计划全县18个乡镇肉牛养殖示范（场）、专业示范村开展能繁母牛存栏补助1万头，每头能繁母牛补助500元</t>
  </si>
  <si>
    <t>全县18个乡镇阿卡黑等65村委会</t>
  </si>
  <si>
    <t>广南县2022年度“一县一业”示范创建县肉牛产业大数据平台建设项目</t>
  </si>
  <si>
    <t>规划建设一平台三体系，即：肉牛指挥中心综合管理平台、肉牛追溯体系、肉牛营销体系、肉牛服务体系，并形成数据沉淀，借助大数据技术，实现智能决策分析，提升产业服务能力，打造肉牛产业生态圈，促进产业可持续发展，建设肉牛数据平台1个，佩戴电子耳标5000套以上。</t>
  </si>
  <si>
    <t>广南县2022年度“一县一业”示范创建县南屏镇小阿幕“一村一品”肉牛养殖示范村（专业村）建设项目</t>
  </si>
  <si>
    <t>项目规划对南屏镇小阿幕村实施高峰牛养殖专业村建设，对村寨44户养殖示范户改（扩）建牛舍合计3137㎡；新建堆粪场合计296㎡；污水处理池合计112m³；新建青贮窖合计50m³；建设特色专业示范村标志碑1块；购置保定架设备1套，购置种公牛1头。</t>
  </si>
  <si>
    <t>南屏镇小啊幕村委会</t>
  </si>
  <si>
    <t>广南县2022年度“一县一业”示范创建县那洒镇松树脚村委会小坝庄“一村一品”肉牛养殖示范村（专业村）建设项目</t>
  </si>
  <si>
    <t>在那洒镇松树脚村委会小坝庄村实施高峰牛养殖专业村建设项目，26户养牛示范户改（扩）建牛舍775㎡；新建场堆粪场177㎡；污水处理池71m³；建设专业村标志碑1块；购置高峰牛优质种公牛1头；大动物保定架一套，完善养殖相关设施设备。</t>
  </si>
  <si>
    <t>广南县2022年度“一县一业”示范创建县董堡乡毛家店“一村一品”肉牛养殖示范村（专业村）建设项目</t>
  </si>
  <si>
    <t>在董堡乡董仕基村毛家店小组实施高峰牛养殖专业村建设项目。计划进行17户养殖农户改（扩）建牛舍1225㎡；新建堆粪场102㎡；污水处理池34m3；建设专业示范村标志碑1块；完善养殖设施设备。</t>
  </si>
  <si>
    <t>董堡乡毛家店村</t>
  </si>
  <si>
    <t>广南县2022年度“一县一业”示范创建县珠琳镇烂泥箐“一村一品”肉牛养殖示范村（专业村）建设项目</t>
  </si>
  <si>
    <t>在珠琳镇烂泥箐村实施高峰牛养殖专业村建设项目。计划进行11户养殖农户改（扩）建牛舍937㎡；新建堆粪场66㎡；污水处理池22m3；建设专业示范村标志碑1块；完善养殖设施设备。</t>
  </si>
  <si>
    <t>珠琳镇烂泥箐村</t>
  </si>
  <si>
    <t>广南县2022年度“一县一业”示范创建县珠琳镇歪头山“一村一品”肉牛养殖示范村（专业村）建设项目</t>
  </si>
  <si>
    <t>在珠琳镇歪头山村实施高峰牛养殖专业村建设项目。计划进行7户养殖农户改（扩）建牛舍700㎡；新建堆粪场42㎡；污水处理池14m3；建设专业示范村标志碑1块；完善养殖设施设备。</t>
  </si>
  <si>
    <t>珠琳镇歪头山村</t>
  </si>
  <si>
    <t>广南县2022年度“一县一业”示范创建县五珠乡新发寨村“一村一品”肉牛养殖示范村（专业村）建设项目</t>
  </si>
  <si>
    <t>在五珠乡老厂村委会新发寨村小组实施高峰牛养殖专业村建设项目。计划15户养殖农户改（扩）建牛舍1200㎡；堆粪场90㎡；污水处理池30m³；建设专业示范村标志碑1块；完善养殖设施设备。</t>
  </si>
  <si>
    <t>五珠乡老厂村委会</t>
  </si>
  <si>
    <t>广南县2022年度“一县一业”示范创建县八宝镇麻布“一村一品”肉牛养殖示范村（专业村）建设项目</t>
  </si>
  <si>
    <t>在八宝镇坝哈村实施高峰牛养殖专业村建设项目。计划6户养殖农户改（扩）建牛舍500㎡；新建堆粪场25㎡；污水处理池12m³；完善养殖设施设备。</t>
  </si>
  <si>
    <t>八宝镇坝哈村</t>
  </si>
  <si>
    <t>广南县2022年度“一县一业”示范创建县优质肉牛冻精推广项目</t>
  </si>
  <si>
    <t>1.推广优质肉牛冻精2万剂；2.冻精站种公牛饲养防疫管理10头；3.完成文山牛母牛核心育种群组建300头，定期开展性能测定，提供选育标准基础数据；4.种公牛采精厅、冻精贮存室附属设施改造扩建300平方米。5.建设牛冻精改良点5个，配备液氮罐、显微镜、操作台、恒温箱等设备。</t>
  </si>
  <si>
    <t>莲城镇那朵畜牧场</t>
  </si>
  <si>
    <t>广南县2022年度“一县一业”示范创建县肉牛养殖专业技术人员培训</t>
  </si>
  <si>
    <t>对养殖农户开展肉牛养殖技术培训10期1000人次</t>
  </si>
  <si>
    <t>全县18个乡镇</t>
  </si>
  <si>
    <t>广南县2022年度“一县一业”示范创建县国家核心育种基地草地改良项目</t>
  </si>
  <si>
    <t>计划在国家核心育种场改良草场1000亩，每亩补助600元。</t>
  </si>
  <si>
    <t>广南县2022年度“一县一业”示范创建县动物疫病净化场建设项目</t>
  </si>
  <si>
    <t>在莲城镇那朵国家级核心育种场开展布氏杆菌、口蹄疫、牛结核等疫病净化，建设消毒通道1个，消毒室1个，完善40项以上指标，争取创建省级示范场1个。</t>
  </si>
  <si>
    <t>广南县“一县一业”高峰牛示范创建</t>
  </si>
  <si>
    <t>万头</t>
  </si>
  <si>
    <t>实施高峰牛产业“五化”工程，建设高峰牛扩群增量、规模养殖提升、“一村一品”专业村、精深加工、交易中心、良种繁育项目，力争到2024年，肉牛存栏达到46万头，出栏21.5万头，综合产值达70.7亿元以上。持续巩固高峰牛精深加工及联合运营示范园1个，饲料加工配送中心1个，粮改饲1个，“一村一品”示范村30个。</t>
  </si>
  <si>
    <t>珠琳镇中寨“一县一业”高峰牛产业发展项目</t>
  </si>
  <si>
    <t>珠琳镇中寨计划养殖高峰牛20万头，广南县珠琳镇2020年云南牛旭农牧开发有限公司高峰黄牛产业扶贫项目1个，粮改饲补贴项目1.5万亩，广南县2021年省级农业发展专项资金打造绿色食品牌“一县一业”特色县创建项目1个，广南县“一 县一业”高峰牛示范县技术培训1个</t>
  </si>
  <si>
    <t>珠琳镇阿卡“一县一业”高峰牛产业发展项目</t>
  </si>
  <si>
    <t>珠琳镇阿卡黑计划养殖高峰牛20万头，广南县珠琳镇2020年云南牛旭农牧开发有限公司高峰黄牛产业扶贫项目1个，粮改饲补贴项目1.5万亩，广南县2021年省级农业发展专项资金打造绿色食品牌“一县一业”特色县创建项目1个，广南县“一 县一业”高峰牛示范县技术培训1个</t>
  </si>
  <si>
    <t>底圩乡石尧村高峰牛“一村一品”养殖</t>
  </si>
  <si>
    <t>底圩乡石尧村（1）标准化建设场房1个1500平方米；（2）综合办公用房1个220平方米；（3）饲料加工设备1套；（4）青储安化池100立方米；（5）污水处理设备1套。</t>
  </si>
  <si>
    <t>底圩乡</t>
  </si>
  <si>
    <t>广南县2024—2025年粮改饲补贴项目</t>
  </si>
  <si>
    <t>拟在广南县18个乡镇的肉牛（羊）养殖企业、合作社、规模养殖场（户）实施种植青贮玉米1.5万亩，收储全株青贮玉米4.5万吨以上；开展科技培训2期，培训种养殖大户200人次。</t>
  </si>
  <si>
    <t>全县18乡镇</t>
  </si>
  <si>
    <t>2.2生猪养殖项目</t>
  </si>
  <si>
    <t>实施标准化猪舍、污水处理池、堆粪场、厩改、养殖小区等生猪养殖配套项目，扶持生猪养殖3.8万头</t>
  </si>
  <si>
    <t>广南县2022年生猪调出大县奖励资金项目</t>
  </si>
  <si>
    <t>拟建设4个生猪养殖专业示范村，扶持生猪养专业殖户200户，改扩建猪舍、粪污处理等设施建设。新建1个生猪养殖小区，设计年出栏商品肥猪800头；强化动物卫生监督及动物疫病防控等。</t>
  </si>
  <si>
    <t>董堡、杨柳井、珠琳、篆角等乡镇</t>
  </si>
  <si>
    <t>广南县圆梦社区搬迁安置点生猪代管代养扶持项目</t>
  </si>
  <si>
    <t>采取“农投公司+规模养殖企业+搬迁户”的代管代养帮带模式，国有平台公司为380户搬迁户代管代养生猪380头，增加搬迁群众经济收入。</t>
  </si>
  <si>
    <t>珠琳镇生猪产业项目</t>
  </si>
  <si>
    <t>设计年出栏5000头，计划投资500万元。现已建成标准化猪舍5300平方米，污水处理池1200立方米，堆粪场280平方米，引进种猪100头，</t>
  </si>
  <si>
    <t>南屏镇生猪养殖项目</t>
  </si>
  <si>
    <t>新建标准化猪舍2000平方米，污水处理池200立方米，堆粪场150平方米，设计年出栏2000头，计划投资100万元。</t>
  </si>
  <si>
    <t>珠琳镇珠琳村委会生猪养殖场建设项目</t>
  </si>
  <si>
    <t>珠琳镇珠琳社区五村猪场建设25000平方米，配套相应的设施设备，存栏育繁殖母猪2400头，出栏50000头以上。与全县生猪散养和生猪小区项目搭建利益发展机制。</t>
  </si>
  <si>
    <t>珠琳镇羊街村委会生猪产业项目</t>
  </si>
  <si>
    <t>珠琳镇羊街道村委会猪场建设5500平方米，配套相应的设施设备，存栏1000头，出栏3000头以上。</t>
  </si>
  <si>
    <t>3.水产养殖基地</t>
  </si>
  <si>
    <t>经营主体，养殖渔、虾等，包括池塘、水电、道路等配套设施</t>
  </si>
  <si>
    <t>4.林草产业基地</t>
  </si>
  <si>
    <t>经营主体，种植经济林草、干果、林下产业开发等，包括整地、水电、道路等配套设施</t>
  </si>
  <si>
    <t>南屏镇油茶低产林改造项目（第三年）</t>
  </si>
  <si>
    <t>实施油茶低产林改造2000亩。</t>
  </si>
  <si>
    <t>县林草局</t>
  </si>
  <si>
    <t>八宝镇油茶低产林改造项目（第三年）</t>
  </si>
  <si>
    <t>实施油茶低产林改造1000亩。</t>
  </si>
  <si>
    <t>曙光乡油茶低产林改造项目（第三年）</t>
  </si>
  <si>
    <t>杨柳井乡油茶低产林改造项目（第三年）</t>
  </si>
  <si>
    <t>者兔乡油茶低产林改造项目（第三年）</t>
  </si>
  <si>
    <t>实施油茶低产林改造600亩。</t>
  </si>
  <si>
    <t>旧莫乡油茶低产林改造项目（第三年）</t>
  </si>
  <si>
    <t>实施油茶低产林改造1400亩。</t>
  </si>
  <si>
    <t>黑支果乡油茶低产林改造项目（第三年）</t>
  </si>
  <si>
    <t>实施油茶低产林改造1500亩。</t>
  </si>
  <si>
    <t>坝美镇油茶低产林改造项目（第三年）</t>
  </si>
  <si>
    <t>实施油茶低产林改造1579亩。</t>
  </si>
  <si>
    <t>板蚌乡油茶低产林改造项目（第三年）</t>
  </si>
  <si>
    <t>2022年莲城镇油茶低产林改造项目</t>
  </si>
  <si>
    <t>实施油茶低产林改造500亩，570元/亩。</t>
  </si>
  <si>
    <t>2022年南屏镇油茶低产林改造项目</t>
  </si>
  <si>
    <t>实施油茶低产林改造3000亩，570元/亩。</t>
  </si>
  <si>
    <t>2022年旧莫乡油茶低产林改造项目</t>
  </si>
  <si>
    <t>实施油茶低产林改造1000亩，570元/亩。</t>
  </si>
  <si>
    <t>2022年杨柳井乡油茶低产林改造项目</t>
  </si>
  <si>
    <t>实施油茶低产林改造2000亩，570元/亩。</t>
  </si>
  <si>
    <t>2022年八宝镇油茶低产林改造项目</t>
  </si>
  <si>
    <t>2022年曙光乡油茶低产林改造项目</t>
  </si>
  <si>
    <t>实施油茶低产林改造1500亩，570元/亩。</t>
  </si>
  <si>
    <t>2022年坝美镇油茶低产林改造项目</t>
  </si>
  <si>
    <t>实施油茶低产林改造1000亩，870元/亩。</t>
  </si>
  <si>
    <t>广南县欠发达国有林场巩固提升项目</t>
  </si>
  <si>
    <t>万株</t>
  </si>
  <si>
    <t>绿化苗木培育项目（红花深山含笑0.8万株、清香木0.8万株、风铃木0.8万株、山茶花0.8万株、杜鹃花0.8万株）</t>
  </si>
  <si>
    <t>中国宝武集团援建广南县十里桥生态苗圃基地绿化工程项目</t>
  </si>
  <si>
    <t>实施温室大棚周围绿化1100 平方米，全铺草坪，种植红千层、球花石楠、海澡、红花继木球、欧洲爽密、五彩三角梅等树木71 棵，种植长春腾、炮掌花等花草15000 株；实施管理用房道路行道绿化1258 平方米，全铺草坪，种植紫花风玲木 、红花继木球 、欧洲爽密球 、五彩三角梅球等树木58棵。实施管理用房岔路口安装安全进出砸道，高1.2 米水泥橙2个，4 米长根花杆2根，行距2米安全警示柱，休闲石桌2套。两项绿化工程管护 一年，由实施绿化工程单位进行全面管护，包活包补植，包含修枝管护、淋水保养、管护除草、死亡补植、定型定杆、日常管理、农药喷洒等。</t>
  </si>
  <si>
    <t>广南县2022年欠发达国有林场巩固提升建设项目(保障性苗圃生产道路硬化建设)</t>
  </si>
  <si>
    <t>实施生产道路硬化2.5公里。</t>
  </si>
  <si>
    <t>广南县十里桥国有林场保障性苗圃</t>
  </si>
  <si>
    <t>者兔乡“油茶+林下中药材”复合经营示范种植项目</t>
  </si>
  <si>
    <t>实施“油茶+林下中药材”复合经营示范种植0.05万亩，2000元/亩。</t>
  </si>
  <si>
    <t>2022—2023</t>
  </si>
  <si>
    <t>珠琳镇“油茶+林下中药材”复合经营示范种植项目</t>
  </si>
  <si>
    <t>实施“油茶+林下中药材”复合经营示范种植0.1738万亩，2000元/亩。</t>
  </si>
  <si>
    <t>广南县2023年欠发达国有林场巩固提升项目</t>
  </si>
  <si>
    <t>苗木培育1.8万株，其中：蒜头果10000株，桃花2000株，馨香木兰2000株，长蕊木兰2000株，云南拟单性木兰2000株。</t>
  </si>
  <si>
    <t>广南县高原特色桐油产业精深加工建设项目</t>
  </si>
  <si>
    <t>吨</t>
  </si>
  <si>
    <t>新建标准化5000吨国标二级桐油精深加工厂1个，项目总占地面积5300平方米。设备采购及安装95型榨油机16台、柳工30型号铲车2台、3.0x5蒸炒锅8套、滤油机3台、甩干机2台、3吨叉车2台、耐高温4-72引风机12台、输送机20台、200m³储油罐4个、30㎡烘干炕房8间、消防栓8个、灭火器30个、10立方消防砂。</t>
  </si>
  <si>
    <t>旧莫乡昔板村</t>
  </si>
  <si>
    <t>底圩乡八角低产林改造村集体经济项目（第一年）</t>
  </si>
  <si>
    <t>实施八角低产林改造0.1万亩，600元/亩。</t>
  </si>
  <si>
    <t>南屏镇蒜头果新植村集体经济项目（第一年）</t>
  </si>
  <si>
    <t>采取“新型经营主体+村集体经济+农户”的带动模式，实施0.05万亩蒜头果基地林地清理、打塘、施肥、种植、病虫害防治等。</t>
  </si>
  <si>
    <t>板蚌乡八角低产林改造村集体经济项目（第一年）</t>
  </si>
  <si>
    <t>在木艾村和永怀村实施八角低产林改造0.178万亩，600元/亩。</t>
  </si>
  <si>
    <t>莲城镇蒜头果新植村集体经济项目（第一年）</t>
  </si>
  <si>
    <t>采取“新型经营主体+村集体经济+农户”的带动模式，实施0.13万亩蒜头果基地林地清理、打塘、施肥、种植、病虫害防治等。</t>
  </si>
  <si>
    <t>莲城镇北宁、端讽社区村集体经济林产业项目</t>
  </si>
  <si>
    <t>采取“新型经营主体+村集体经济+农户”的带动模式，实施0.014万亩蒜头果、碧桃、本地樱花高标准示范绿化造林。</t>
  </si>
  <si>
    <t>八宝镇田园综合体村集体经济林产业项目</t>
  </si>
  <si>
    <t>采取“新型经营主体+村集体经济+农户”的带动模式，实施人工造林0.08524万亩，封山育林补植补造0.04325万亩。</t>
  </si>
  <si>
    <t>广南县2022年欠发达国有林场巩固提升建设项目(油茶采穗圃建设)</t>
  </si>
  <si>
    <t>油茶采穗圃建设，包括土壤改良、修剪、除草、施肥、病虫害防治、设置防护网、灌溉管网建设。</t>
  </si>
  <si>
    <t>广南县油茶良种嫁接苗木培育项目</t>
  </si>
  <si>
    <t>在莲城镇小广南、南秀社区实施油茶良种嫁接苗木培育500万株，1元/株。</t>
  </si>
  <si>
    <t>2023—2025</t>
  </si>
  <si>
    <t>黑支果乡蒜头果新植项目（第一年）</t>
  </si>
  <si>
    <t>在木浪、新街、夷郎、天生桥、黑支果、龙滩实施蒜头果新植0.2万亩，1000元/亩。</t>
  </si>
  <si>
    <t>广南县蒜头果种子收购及处理项目</t>
  </si>
  <si>
    <t>收贮处理20吨蒜头果种子，20万元/吨。</t>
  </si>
  <si>
    <t>莲城镇、董堡乡、旧莫乡、杨柳井乡、板蚌乡、八宝镇、南屏镇、曙光乡、黑支果乡、那洒镇、五珠乡、珠琳镇、者兔乡、坝美镇</t>
  </si>
  <si>
    <t>黑支果乡油茶新植示范基地建设项目</t>
  </si>
  <si>
    <t>实施油茶新植示范基地建设0.06万亩，1500元/亩。</t>
  </si>
  <si>
    <t>珠街镇油茶新植示范基地建设项目</t>
  </si>
  <si>
    <t>那洒镇油茶新植示范基地建设项目</t>
  </si>
  <si>
    <t>五珠乡油茶新植示范基地建设项目</t>
  </si>
  <si>
    <t>珠琳镇油茶新植示范基地建设项目</t>
  </si>
  <si>
    <t>曙光乡油茶提质增效项目</t>
  </si>
  <si>
    <t>实施油茶提质增效1500亩。</t>
  </si>
  <si>
    <t>坝美镇油茶提质增效项目</t>
  </si>
  <si>
    <t>实施油茶提质增效750亩。</t>
  </si>
  <si>
    <t>底圩乡油茶提质增效项目</t>
  </si>
  <si>
    <t>实施油茶提质增效790亩。</t>
  </si>
  <si>
    <t>杨柳井乡油茶提质增效项目</t>
  </si>
  <si>
    <t>实施油茶提质增效3050亩。</t>
  </si>
  <si>
    <t>珠琳镇油茶提质增效项目</t>
  </si>
  <si>
    <t>实施油茶提质增效1100亩。</t>
  </si>
  <si>
    <t>板蚌乡油茶提质增效项目</t>
  </si>
  <si>
    <t>实施油茶提质增效1029亩。</t>
  </si>
  <si>
    <t>曙光乡蒜头果提质增效项目</t>
  </si>
  <si>
    <t>实施蒜头果提质增效0.035万亩，500元/亩。</t>
  </si>
  <si>
    <t>珠琳镇蒜头果提质增效项目</t>
  </si>
  <si>
    <t>实施蒜头果提质增效0.043万亩，500元/亩。</t>
  </si>
  <si>
    <t>莲城镇蒜头果提质增效项目</t>
  </si>
  <si>
    <t>实施蒜头果提质增效0.04万亩，400元/亩。</t>
  </si>
  <si>
    <t>旧莫乡蒜头果提质增效项目</t>
  </si>
  <si>
    <t>实施蒜头果提质增效0.163万亩，400元/亩。</t>
  </si>
  <si>
    <t>八宝镇八角低产林改造项目</t>
  </si>
  <si>
    <t>实施八角低产林改造1.5万亩，500元/亩。</t>
  </si>
  <si>
    <t>底圩乡八角低产林改造项目</t>
  </si>
  <si>
    <t>实施八角低产林改造0.1万亩，500元/亩。</t>
  </si>
  <si>
    <t>黑支果乡八角低产林改造项目</t>
  </si>
  <si>
    <t>实施八角低产林改造0.63万亩，500元/亩。</t>
  </si>
  <si>
    <t>莲城镇林下经济种植项目</t>
  </si>
  <si>
    <t>实施“林下中药材”经营示范种植0.04万亩。</t>
  </si>
  <si>
    <t>油茶低产林改造项目</t>
  </si>
  <si>
    <t>实施油茶低产林改造0.2万亩，600元/亩</t>
  </si>
  <si>
    <t>南屏镇、杨柳井乡、八宝镇、者兔乡、板蚌乡、曙光乡、南屏镇</t>
  </si>
  <si>
    <t>油茶提质增效项目</t>
  </si>
  <si>
    <t>实施油茶提质增效1.9万亩，600元/亩</t>
  </si>
  <si>
    <t>曙光乡、八宝镇、杨柳井乡、者兔乡、板蚌乡</t>
  </si>
  <si>
    <t>篆角乡澳洲坚果新造林项目</t>
  </si>
  <si>
    <t>实施澳洲坚果新植0.1万亩,900元/亩</t>
  </si>
  <si>
    <t>板蚌乡八角低产林改造项目</t>
  </si>
  <si>
    <t>实施八角低产林改造0.178万亩，500元/亩。</t>
  </si>
  <si>
    <t>旧莫乡油茶新植示范基地建设项目</t>
  </si>
  <si>
    <t>实施油茶新植示范基地建设0.05万亩，1500元/亩。</t>
  </si>
  <si>
    <t>董堡乡油茶新植示范基地建设项目</t>
  </si>
  <si>
    <t>杨柳井乡油茶新植示范基地建设项目</t>
  </si>
  <si>
    <t>板蚌乡油茶新植示范基地建设项目</t>
  </si>
  <si>
    <t>八宝镇油茶新植示范基地建设项目</t>
  </si>
  <si>
    <t>南屏镇油茶新植示范基地建设项目</t>
  </si>
  <si>
    <t>曙光乡油茶新植示范基地建设项目</t>
  </si>
  <si>
    <t>篆角乡油茶新植示范基地建设项目</t>
  </si>
  <si>
    <t>曙光乡蒜头果新植项目</t>
  </si>
  <si>
    <t>实施蒜头果新植1.25万亩，500元/亩。</t>
  </si>
  <si>
    <t>黑支果乡蒜头果新植项目</t>
  </si>
  <si>
    <t>实施蒜头果新植1.24万亩，500元/亩。</t>
  </si>
  <si>
    <t>珠琳镇蒜头果新植项目</t>
  </si>
  <si>
    <t>实施蒜头果新植0.25万亩，500元/亩。</t>
  </si>
  <si>
    <t>5.休闲农业和乡村旅游基地</t>
  </si>
  <si>
    <t>亩、个、项</t>
  </si>
  <si>
    <t>经营主体，发展休闲观光农业、乡村特色旅游、红色文化旅游等，包括整地、水电、道路等配套设施</t>
  </si>
  <si>
    <t>中国宝武集团援建广南县非遗文创产业园建设项目</t>
  </si>
  <si>
    <t>在广南县城区内投入资金50万元，实施非遗文创产业园建设项目。建设内容：建设非遗展示区150平方米；打造非遗展厅2个60平方米；修缮雕塑、外墙体、地面、花坛、水池绿化等项目；更换实木门、窗、制作展柜。</t>
  </si>
  <si>
    <t>广南县城区</t>
  </si>
  <si>
    <t>县文旅局</t>
  </si>
  <si>
    <t>中国抹茶农垦庄园项目</t>
  </si>
  <si>
    <t>建设景区基础设施（旅游公厕8座，共400平方；景区指示牌1套；景区道路及雨污分流15公里等基础设施）</t>
  </si>
  <si>
    <t>八宝三腊瀑布景区提质改造项目</t>
  </si>
  <si>
    <t>扩建</t>
  </si>
  <si>
    <t>建设景区基础设施（旅游公厕3座，共150平方；景区指示牌1套；景区道路及雨污分流4公里等基础设施）</t>
  </si>
  <si>
    <t>西洋江大峡谷旅游区建设项目</t>
  </si>
  <si>
    <t>建设景区基础设施（旅游公厕3座，共150平方；景区指示牌1套；停车场800平方）</t>
  </si>
  <si>
    <t>董堡乡、莲城镇</t>
  </si>
  <si>
    <t>八宝水乡田园综合体景区提质改造项目</t>
  </si>
  <si>
    <t>建设景区基础设施（旅游公厕2座，共200平方；景区指示牌1套；停车场800平方）</t>
  </si>
  <si>
    <t>广南县八宝农村产业融合发展示范项目</t>
  </si>
  <si>
    <t>K㎡</t>
  </si>
  <si>
    <t>以八宝镇皇家御田景区为核心，围绕八宝米和壮乡文化，打造集农业生产、稻田文旅、民族手工艺生产、农特产品加工、生物多样性保护等为一体的乡村振兴示范园。拟实施八宝河生态治理31公里，新建高标准农田2万亩、有机林下种植区1万亩；新建农产品加工园10000 ㎡、冷链物流园5000㎡，配套田园综合体智慧管理平台1个；按照5A级景区标准，打造13个”农业+文旅“融合发展组团，新建游客综合服务中心1处、八宝稻香主题体验街1处、旅游木栈道15公里、游船码头7处、籼米和壮族稻作文化展示区8处、生物多样性博物馆1处；提升改造特色村落6个，八宝河沿河景观界面提升改造10公里等。</t>
  </si>
  <si>
    <t>广南县旧莫乡智慧农业园乡村振兴示范项目</t>
  </si>
  <si>
    <t>以市场为向导，运用生态学、生态经济学原理和系统工程方法，以科学技术作支撑，以经济利益为中心，发展高产、高效、低耗、无污染、无公害的农产品。在昔板河两侧建设1个科技蔬菜示范园、1个观赏养殖园、1个设施种植示范区、1个现代生物技术示范区、1个观光花园。坚持走可持续发展的道路，改善生产条件、保护生态环境，进行生态农业综合开发，建成集农业综合开发、生产经营、农业科教、观光旅游、休闲度假等功能于一体的智慧农业示范园。</t>
  </si>
  <si>
    <t>广南县句町文化文艺精品创作示范项目</t>
  </si>
  <si>
    <t>1.打造历史文化名城“相约游古城·缘来在句町”夜游经济示范品牌，包括精品节目创作、古城南街步行街区交通、电力（含灯光）、基础配套设施改造8000平方米；2.打造以莲湖为中心的沉浸式文旅体验项目区，包括精品剧目打造、中心舞台机械改造、灯光音箱配置及基础设施改造6000平方米；3.以北坛路为核心的“桃源文化”文旅商业街区，包括街区外立面改造、特色文化展示设备配置及基础设施改造6000平方米；4.加大省级非遗项目“壮乡礼乐”保护利用力度，打响句町文化新名片。</t>
  </si>
  <si>
    <t>6.光伏电站建设</t>
  </si>
  <si>
    <t>经营主体，发展光伏电站等，包括配套设施</t>
  </si>
  <si>
    <t>7.帮扶车间和特色手工业作坊建设</t>
  </si>
  <si>
    <t>经营主体，发展帮扶车间、民族手工作坊等，包括配套设施</t>
  </si>
  <si>
    <t>8.其他产业基地建设</t>
  </si>
  <si>
    <t>经营主体，发展除上述外的产业基地等，包括配套设施</t>
  </si>
  <si>
    <t>广南县2021年高标准农田建设项目</t>
  </si>
  <si>
    <t>2021年计划建设高标准农田10.11万亩（其中高效节水灌溉完成1.22万亩）。建设耕地质量监测点19个，灌溉沟渠182条123.52千米，排洪沟渠51条31.87千米，机耕路165条118.99千米。</t>
  </si>
  <si>
    <t>莲城、旧莫、杨柳井、八宝、黑支果、曙光、珠街、珠琳、坝美共9个乡镇51个村委会135个自然村。</t>
  </si>
  <si>
    <t>广南县2022年高标准农田建设项目</t>
  </si>
  <si>
    <t>2021年计划建设高标准农田1.71万亩（其中高效节水灌溉完成1.13万亩）。建设灌溉沟渠24条13.32千米，灌溉管道11条15.4千米，机耕路15条17.67千米。</t>
  </si>
  <si>
    <t>董堡、南屏、珠街、篆角、底圩共5个乡镇12个村委会51个自然村。</t>
  </si>
  <si>
    <t>八宝镇散种散养补助项目</t>
  </si>
  <si>
    <t>以扶持高峰牛、八宝米、茶叶、油茶等主导产业为主，烤烟、高峰牛、生猪、家禽、中蜂、油茶、蒜头果、核桃、花椒、八角、油桐等21种区域性产业为辅补助。带动脱贫不稳定户35户145人，实现增收6.982万元；边缘易致贫户29户125人，实现增收5.085万元；突发严重困难户6户22人，实现增收0.928万元；其他农户(脱贫户、一般农户)46户246人，实现增收8.8965万元。</t>
  </si>
  <si>
    <t>2022—2025</t>
  </si>
  <si>
    <t>坝美镇散种散养补助项目</t>
  </si>
  <si>
    <t>以扶持高峰牛、八宝米、茶叶、油茶等主 导产业为主，烤烟、高峰牛、生猪、家禽、中蜂、油茶、蒜头果、核桃、花椒、八角、油桐等21种区域性产业为辅补助。带动脱贫不稳定户47户170人，实现增收11.6859万元；边缘易致贫户29户95人，实现增收8.9682万元；突发严重15户64人，实现增收6.378万元。</t>
  </si>
  <si>
    <t>板蚌乡散种散养补助项目</t>
  </si>
  <si>
    <t>以扶持高峰牛、八宝米、茶叶、油茶等主 导产业为主，烤烟高峰牛、生猪、家禽、中蜂、油茶、蒜头果、核桃、花椒、八角、油桐等21种区域性产业为辅补助。带动脱贫不稳定户19户92人，实现增收6.81万元；边缘易致贫户10户54人，实现增收3.71万元；突发严重困难户4户22人，实现增收0.67万元；一般农户39户212人，实现增收11.495万元。</t>
  </si>
  <si>
    <t>底圩乡散种散养补助项目</t>
  </si>
  <si>
    <t>以扶持高峰牛、八宝米、茶叶、油茶等主 导产业为主，烤烟、玉米、高峰牛、生猪、家禽、中蜂、油茶、蒜头果、核桃、花椒、八角、油桐等21种区域性产业为辅补助。带动脱贫不稳定户16户80人，实现增收4.59万元；边缘易致贫户8户39人，实现增收1.95万元；突发严重困难户6户28人，实现增收1.59万元；其他农户30户162人，实现增收10.095万元</t>
  </si>
  <si>
    <t>董堡乡散种散养补助项目</t>
  </si>
  <si>
    <t>以扶持高峰牛、八宝米、茶叶、油茶等主 导产业为主，烤烟、高峰牛、生猪、家禽、中蜂、油茶、蒜头果、核桃、花椒、八角、油桐等21种区域性产业为辅补助。带动脱贫不稳定户11户52人，实现增收1.905万元；边缘易致贫户9户41人，实现增收1.685万元；突发严重困难户6户27人，实现增收1.48万元；其他农户29户165人，实现增收6.8万元</t>
  </si>
  <si>
    <t>黑支果乡散种散养补助项目</t>
  </si>
  <si>
    <t>以扶持高峰牛、八宝米、茶叶、油茶等主导产业为主，烤烟水果、玉米、高峰牛、生猪、家禽、中蜂、油茶、蒜头果、核桃、花椒、八角、油桐等21种区域性产业为辅补助。带动脱贫不稳定户53户294人，实现增收12.32万元；边缘易致贫户34户182人，实现增收7.728万元；突发严重困难户24户110人，实现增收5.165万元；其他农户138户749人，实现增收30.93万元</t>
  </si>
  <si>
    <t>旧莫乡散种散养补助项目</t>
  </si>
  <si>
    <t>以扶持高峰牛、八宝米、茶叶、油茶等主导产业为主，烤烟、高峰牛、生猪、家禽、中蜂、油茶、蒜头果、核桃、花椒、八角、油桐等21种区域性产业为辅补助。动脱贫不稳定户108户531人，实现增收18.506万元；边缘易致贫户103户475人，实现增收14.0924万元；突发严重困难户5户17人，实现增收0.731万元；其他农户78户385人，实现增收8.593万元</t>
  </si>
  <si>
    <t>莲城镇散种散养补助项目</t>
  </si>
  <si>
    <t>以扶持高峰牛、八宝米、茶叶、油茶等主导产业为主，烤烟、高峰牛、生猪、家禽、中蜂、油茶、蒜头果、核桃、花椒、八角、油桐等21种区域性产业为辅补助。带动脱贫不稳定户50户249人，实现增收7.134万元；边缘易致贫户14户78人，实现增收2.255万元；突发严重困难户25户91人，实现增收3.9318万元；其他农户106户527人，实现增收20.192万元.</t>
  </si>
  <si>
    <t>那洒镇散种散养补助项目</t>
  </si>
  <si>
    <t>以扶持高峰牛、八宝米、茶叶、油茶等主导产业为主，烤烟、高峰牛、生猪、家禽、中蜂、油茶、蒜头果、核桃、花椒、八角、油桐等21种区域性产业为辅补助。带动脱贫不稳定户62户272人，实现增收12.278万元；边缘易致贫户23户117人，实现增收4.365万元；突发严重困难户16户76人，实现增收2.48万元；其他农户103户612人，实现增收24.316万元。</t>
  </si>
  <si>
    <t>南屏镇散种散养补助项目</t>
  </si>
  <si>
    <t>以扶持高峰牛、八宝米、茶叶、油茶等主导产业为主，烤烟、高峰牛、生猪、家禽、中蜂、油茶、蒜头果、核桃、花椒、八角、油桐等21种区域性产业为辅补助。带动脱贫不稳定户9户62人，实现增收2.2万元；边缘易致贫户22户112人，实现增收5.024万元；突发严重困难户4户23人，实现增收0.42万元；其他农户118户677人，实现增收24.88万元</t>
  </si>
  <si>
    <t>曙光乡散种散养补助项目</t>
  </si>
  <si>
    <t>以扶持高峰牛、八宝米、茶叶、油茶等主导产业为主，烤烟、高峰牛、生猪、家禽、中蜂、油茶、蒜头果、核桃、花椒、八角、油桐等21种区域性产业为辅补助。带动脱贫不稳定户32户169人，实现增收6.1万元；边缘易致贫户41户211人，实现增收9.94万元；突发严重困难户41户225人，实现增收8.7万元；其他农户66户352人，实现增收12.96万元</t>
  </si>
  <si>
    <t>五珠乡散种散养补助项目</t>
  </si>
  <si>
    <t>以扶持高峰牛、八宝米、茶叶、油茶等主导产业为主，烤烟、高峰牛、生猪、家禽、中蜂、油茶、蒜头果、核桃、花椒、八角、油桐等21种区域性产业为辅补助。带动脱贫不稳定户13户59人，实现增收3.3万元；边缘易致贫户12户52人，实现增收2.24万元；突发严重困难户13户49人，实现增收2.5万元；其他农户34户156人，实现增收6.18万元</t>
  </si>
  <si>
    <t>杨柳井乡散种散养补助项目</t>
  </si>
  <si>
    <t>以扶持高峰牛、八宝米、茶叶、油茶等主导产业为主，烤烟、高峰牛、生猪、家禽、中蜂、油茶、蒜头果、核桃、花椒、八角、油桐等21种区域性产业为辅补助。带动脱贫不稳定户44户176人，实现增收10.1万元；边缘易致贫户31户121人，实现增收5.76万元；突发严重困难户25户102人，实现增收4.16万元；其他农户44户182人，实现增收10.04万元</t>
  </si>
  <si>
    <t>者太乡散种散养补助项目</t>
  </si>
  <si>
    <t>以扶持高峰牛、八宝米、茶叶、油茶等主导产业为主，烤烟、高峰牛、生猪、家禽、中蜂、油茶、蒜头果、核桃、花椒、八角、油桐等21种区域性产业为辅补助。带动脱贫不稳定户53户247人，实现增收14.55万元；边缘易致贫户30户136人，实现增收6.361万元；突发严重困难户6户22人，实现增收1.135万元；其他农户55户292人，实现增收15.93万元</t>
  </si>
  <si>
    <t>者兔乡散种散养补助项目</t>
  </si>
  <si>
    <t>以扶持高峰牛、八宝米、茶叶、油茶等主导产业为主，烤烟、高峰牛、生猪、家禽、中蜂、油茶、蒜头果、核桃、花椒、八角、油桐等21种区域性产业为辅补助。带动脱贫不稳定户128户612人，实现增收20.284万元；边缘易致贫户69户304人，实现增7.835万元；突发严重困难户26户118人，实现增收2.96万元；其他农户227户1161人，实现增收21.556万元</t>
  </si>
  <si>
    <t>珠街镇散种散养补助项目</t>
  </si>
  <si>
    <t>以扶持高峰牛、八宝米、茶叶、油茶等主导产业为主，烤烟、高峰牛、生猪、家禽、中蜂、油茶、蒜头果、核桃、花椒、八角、油桐等21种区域性产业为辅补助。带动脱贫不稳定户66户346人，实现增收12.679万元；边缘易致贫户38户176人，实现增收8.269万元；突发严重困难户2户10人，实现增收0.32万元；其他农户14户70人，实现增收3.74万元</t>
  </si>
  <si>
    <t>珠琳镇散种散养补助项目</t>
  </si>
  <si>
    <t>以扶持高峰牛、八宝米、茶叶、油茶等主导产业为主，烤烟、高峰牛、生猪、家禽、中蜂、油茶、蒜头果、核桃、花椒、八角、油桐等21种区域性产业为辅补助。带动脱贫不稳定户38户159人，实现增收8.05万元；边缘易致贫户27户110人，实现增收5.6万元；突发严重困难户22户100人，实现增收5.74万元；其他农户89户459人，实现增收18.79万元</t>
  </si>
  <si>
    <t>篆角乡散种散养补助项目</t>
  </si>
  <si>
    <t>以扶持高峰牛、八宝米、茶叶、油茶等主导产业为主，烤烟、高峰牛、生猪、家禽、中蜂、油茶、蒜头果、核桃、花椒、八角、油桐等21种区域性产业为辅补助。带动脱贫不稳定户149户725人，实现增收36.175万元；边缘易致贫户26户132人，实现增收6.095万元；突发严重困难户6户23人，实现增收1.159万元；其他农户21户104人，实现增收3.82万元</t>
  </si>
  <si>
    <t>五珠乡2021年散种散养项目</t>
  </si>
  <si>
    <t>以扶持高峰牛、八宝米、茶叶、油茶等主导产业为主，烤烟、高峰牛、生猪、家禽、中蜂、油茶、蒜头果、核桃、花椒、八角、油桐等21种区域性产业为辅补助。带动脱贫不稳定户15户21人，实现增收2.842万元；边缘易致贫户12户27，实现增收2.4728万元；突发严重困难户1户3人，实现增收0.15万元；</t>
  </si>
  <si>
    <t>杨柳井乡2021年散种散养项目</t>
  </si>
  <si>
    <t>以扶持高峰牛、八宝米、茶叶、油茶等主导产业为主，烤烟、高峰牛、生猪、家禽、中蜂、油茶、蒜头果、核桃、花椒、八角、油桐等21种区域性产业为辅补助。带动脱贫不稳定户11户21人，实现增收2.833万元；边缘易致贫户9户13人，实现增收4.06万元；</t>
  </si>
  <si>
    <t>曙光乡2021年散种散养项目</t>
  </si>
  <si>
    <t>以扶持高峰牛、八宝米、茶叶、油茶等主导产业为主，烤烟、高峰牛、生猪、家禽、中蜂、油茶、蒜头果、核桃、花椒、八角、油桐等21种区域性产业为辅补助。带动脱贫不稳定户27户42人，实现增收6.715万元；边缘易致贫户17户35人，实现增收4.855万元；</t>
  </si>
  <si>
    <t>南屏镇2021年散种散养项目</t>
  </si>
  <si>
    <t>以扶持高峰牛、八宝米、茶叶、油茶等主导产业为主，烤烟、高峰牛、生猪、家禽、中蜂、油茶、蒜头果、核桃、花椒、八角、油桐等21种区域性产业为辅补助。带动脱贫不稳定户19户28人，实现增收4.18万元；边缘易致贫户14户22人，实现增收2.96万元；突发严重困难户2户11人，实现增收0.41万元；</t>
  </si>
  <si>
    <t>村级集体经济项目（城乡垃圾一体化）</t>
  </si>
  <si>
    <t>购买可卸式垃圾车8辆、压缩式垃圾车80辆、移动式垃圾压缩箱体40个，采取“国有平台公司+村集体+农户”的合作经营模式，通过项目扶持资金购买垃圾转运压缩车和垃圾转运大型箱体，形成村集体固定资产，委托广南县住房和城乡建设投资开发有限公司托管运营，按租赁协议收取租金，发展壮大村级集体经济，通过村级集体经济收益二次分配增加群众收入。</t>
  </si>
  <si>
    <t>14个乡（镇）50个村</t>
  </si>
  <si>
    <t>旧莫乡昔板农业产业公共基础设施建设</t>
  </si>
  <si>
    <t>在旧莫乡昔板村、板茂村等地投入2250万元建设农业产业公共基础设施。建设内容：1.石斛育苗加工场地5000平方米（含粗加工场、组培区等），投入500万元；2.占地500亩规范化钢架蔬果大棚250000平方米（按减除棚间距及排水沟、便道占地面积100亩核算），投入1050万元；3.冷藏保鲜库3000立方米，投入250万元；4.新建灌溉水池500立方米，新建仓储用房2000平方米，投入200万元；5.新建产业路4500米，投入250万元。</t>
  </si>
  <si>
    <t>竹编产业加工坊项目</t>
  </si>
  <si>
    <t>建设竹编产业加工坊一间（120平方米）及相关配套设施，300平米场地硬化等。</t>
  </si>
  <si>
    <t>田间机理、产业路及灌溉沟渠修复整治项目</t>
  </si>
  <si>
    <t>米</t>
  </si>
  <si>
    <t>1、产业路带沟（主路均宽5米，长1152米；次路均宽2.5米，长795米，灌溉沟均宽米0.8米，长1540米）及灌溉沟渠修复整治2000米。产业基地排洪沟渠修复1600米。2、左干渠修复及生态步道建设，长2570米。3、村内新建沟渠：长2402米。</t>
  </si>
  <si>
    <t>产业基地项目</t>
  </si>
  <si>
    <t>1、200亩八宝米良种繁育基地建设。2、100亩稻+（鱼、螺、泥鳅等）核心示范区。3、400亩高端八宝米种植示范区。4、100亩“稻之路”及彩色田园艺术展示区。</t>
  </si>
  <si>
    <t>生态停车场建设项目</t>
  </si>
  <si>
    <t>建设生态停车场2000平方米，种植树木及完善配套。</t>
  </si>
  <si>
    <t>产业灌溉沟项目</t>
  </si>
  <si>
    <t>基本农田灌溉水沟，规格：60*80cm，长2000米。</t>
  </si>
  <si>
    <t>八宝米香红色基因记忆示范基地</t>
  </si>
  <si>
    <t>1、新建文化中心主体（总建筑面积678.58平方米，含红色文化陈列室、新型农民培训中心、公厕等），含场地平整，桩基础工程，框架主体，水电工程等。2、场地修建1800平方米（场地采用透水青石铺设，道路采用透水红砖铺设），周边环境治理等。</t>
  </si>
  <si>
    <t>2022年篆角乡下寨村农特产品展销中心</t>
  </si>
  <si>
    <t>新建农特产品展销中心1个，占地面积180平方米，建筑面积540平方米，配套加工厂房40平方米及附属设施。</t>
  </si>
  <si>
    <t>篆角乡下寨村委会</t>
  </si>
  <si>
    <t>莲城镇岜夺村食用菌棒加工扶贫车间项目</t>
  </si>
  <si>
    <t>建设重钢结构厂房（食用菌棒加工扶贫车间）1785平方米。通过融入集村体经济发展，增加收入。</t>
  </si>
  <si>
    <t>岜夺、石洞等14个村小组（建设地点在岜夺新村）</t>
  </si>
  <si>
    <t>杨柳井乡宝月关村农特产品展销中心</t>
  </si>
  <si>
    <t>新建宝月关村麻荡小组农特产品展销中心1个20平方米，销售农特产品，增加村集体经济收入，单价1600元/平方米。</t>
  </si>
  <si>
    <t>宝月关村麻荡小组</t>
  </si>
  <si>
    <t>2022年板蚌乡木艾村八角产业基础设施建设项目</t>
  </si>
  <si>
    <t>新建八角烘干厂500平方米，购置烘干机器设备2套。运作模式：农户+合作社+村集体（农户把八角卖给合作社，合作社烘干加工后销售，最终与村集体分配利润。）</t>
  </si>
  <si>
    <t>木艾村委会木艾村小组</t>
  </si>
  <si>
    <t>广南县六郎城村石斛种植产业扶持项目</t>
  </si>
  <si>
    <t>发展铁皮石斛种植1219亩，配套建设基地道路1000米，宽3米，灌溉沟长330米，加筋挡土墙长度约231米，高度约8米，发展石斛产业。</t>
  </si>
  <si>
    <t>宝月关村委会六郎城村小组</t>
  </si>
  <si>
    <t>广南县大牡露村采摘园产业扶持项目</t>
  </si>
  <si>
    <t>建设牡露村采摘园区，种植樱桃、无刺树莓、桃子、李子等采摘园80亩，配套采摘道路6.3公里，灌溉沟渠2.5公里，灌溉HDPE双壁波纹管500米，管径DN400。</t>
  </si>
  <si>
    <t>牡露村委会大牡露村小组</t>
  </si>
  <si>
    <t>广南县大革假采摘园区产业扶持项目</t>
  </si>
  <si>
    <t>建设灌溉沟渠4000米（宽1米，深0.6米），产业灌溉管5000米，用于850亩枇杷、马桑30亩、桃子50亩、李子20亩灌溉，同时，建设大革假采摘园区基地道路3400米，新建水果产业转运点2200平方米。</t>
  </si>
  <si>
    <t>小广南村委会大革假村小组</t>
  </si>
  <si>
    <t>广南县拖派村乡村旅游产业扶持项目</t>
  </si>
  <si>
    <t>打造拖派生态水乡，AAA及乡村旅游点，实施进村旅游道路2.3公里、村内旅游道路5000平方米，强化智慧农业园区拖派村水稻、蔬菜等农业产业提质增效，配套建设田间沟渠500米、田间步道800米等基础设施</t>
  </si>
  <si>
    <t>昔板村委会拖派村小组</t>
  </si>
  <si>
    <t>广南县那力村茶叶基地产业提质增效项目</t>
  </si>
  <si>
    <t>1.在677亩茶叶基地建设采摘道路3000米；2.基地建设桥主体为钢筋混凝土的防洪桥1座（长28米 桥宽5米）。</t>
  </si>
  <si>
    <t>洛里村委会那力村小组</t>
  </si>
  <si>
    <t>2022年八宝镇牙龙村产业基础设施建设项目</t>
  </si>
  <si>
    <t>建设竹编产业加工坊一间（120平方米）及相关配套设施，产业路带沟（主路均宽3米，长1152米；次路均宽2.5米，长795米，灌溉沟均宽米0.8米，长1540米）及灌溉沟渠修复整治2千米。左干渠修复及生态步道建设，长2570米。村内新建沟渠：长2402米。200亩八宝米良种繁育基地建设；100亩稻+（鱼、螺、泥鳅等）核心示范区；400 亩高端八宝米种植示范区； 100 亩“稻之路”及彩色田园艺术展示区</t>
  </si>
  <si>
    <t>河野村委会牙龙村小组</t>
  </si>
  <si>
    <t>2022年南屏镇大牙扫村产业提质增效项目</t>
  </si>
  <si>
    <t>修复大牙扫小组灌溉三面沟400米，每米100元，小计4万元。阿留村建设灌溉三面沟500米，灌溉+排洪主沟600米，灌溉PVC160管，长200米，每米200元。下格浪建设灌溉三面沟1.3公里。</t>
  </si>
  <si>
    <t>大牙扫村委会大牙扫、阿留小组</t>
  </si>
  <si>
    <t>曙光乡波么大寨村产业提质增效项目</t>
  </si>
  <si>
    <t>新建灌溉沟渠340米，沟渠规格：120（cm）x120(cm)，沟帮规格：下底70cm、上口40cm，采用M7.5浆砌石满浆满缝支砌，沟渠侧面及上表面做M10抹面，沟渠底面做10cm厚C25砼底板，抹面及砼底板全程施工，补助标准700元/米。</t>
  </si>
  <si>
    <t>空山村委会波么大寨村</t>
  </si>
  <si>
    <t>2022年黑支果乡牡宜村灌溉沟渠建设项目</t>
  </si>
  <si>
    <t>新建灌溉沟渠2000米，其中，母依寨900米，中寨1100米，沟沿0.4米，沟高1.2米，底厚0.2米，内空1米，C20 混凝土浇灌，每米补助不超过680元。</t>
  </si>
  <si>
    <t>牡宜村委会母依寨、中寨</t>
  </si>
  <si>
    <t>坝美镇法利村油茶基地产业发展项目</t>
  </si>
  <si>
    <t>种植油茶450亩，基地道路配套设施建设6000米（含实施基地排水沟建设，涵管填埋）。</t>
  </si>
  <si>
    <t>者歪村委会法利村小组</t>
  </si>
  <si>
    <t>底圩乡楼板村茶叶基地产业发展项目</t>
  </si>
  <si>
    <t>种植茶叶506亩，基地道路1800平方米，配套实施产业桥项目1座，灌溉沟渠项目700米。</t>
  </si>
  <si>
    <t>底圩村委会楼板村小组</t>
  </si>
  <si>
    <t>2022年南屏镇花嘎村灌溉水塘建设项目</t>
  </si>
  <si>
    <t>实施花嘎小组修建灌溉水塘一座，容积3500立方米，坝长50米，均宽36.5米，合计1825平方米，实施坝塘底土工膜，每平方米费用45元，含回土0.2米厚度，计划8.2万元，清淤2800立方米，每立方米20元，计划5.6万元，挡墙460立方米，每立方米420元，计划19.2万元。计划总投入33万元。</t>
  </si>
  <si>
    <t>老街村委会花嘎村小组</t>
  </si>
  <si>
    <t>南屏镇瓦厂村巴西菇种植基地产业发展项目</t>
  </si>
  <si>
    <t>种植巴西菇2亩，配套基地道路建设600米，宽度3米</t>
  </si>
  <si>
    <t>马街社区瓦厂村小组</t>
  </si>
  <si>
    <t>曙光乡拖董村蒜头果基地产业发展项目</t>
  </si>
  <si>
    <t>种植蒜头果1007亩，配套实施基地道路7.6公里，辐射带动周边蒜头果产业发展。</t>
  </si>
  <si>
    <t>牛泥塘村委会拖董村小组</t>
  </si>
  <si>
    <t>五珠乡懂拼下寨村蔬菜种植产业发展项目</t>
  </si>
  <si>
    <t>计划种植蔬菜450亩，配套基地路扩建3公里。</t>
  </si>
  <si>
    <t>老厂村委会懂拼下寨村小组</t>
  </si>
  <si>
    <t>五珠乡大西吉村蔬菜种植产业发展项目</t>
  </si>
  <si>
    <t>计划种植蔬菜290亩，配套基地路扩建1公里</t>
  </si>
  <si>
    <t>老厂村委会大西吉村小组</t>
  </si>
  <si>
    <t>者兔乡弄框村蔬菜基地产业发展项目</t>
  </si>
  <si>
    <t>计划种植油菜80亩，配套实施农耕道路10公里</t>
  </si>
  <si>
    <t>斗月村委会弄框村小组</t>
  </si>
  <si>
    <t>者兔乡弄南村油菜基地产业发展项目</t>
  </si>
  <si>
    <t>计划种植油菜90亩，配套实施农耕道路10公里</t>
  </si>
  <si>
    <t>斗月村委会弄南村小组</t>
  </si>
  <si>
    <t>杨柳井乡那弄村甘蔗基地产业发展项目</t>
  </si>
  <si>
    <t>计划种植甘蔗170亩，配套基地道路700米，路沿石挡墙1120立方米。</t>
  </si>
  <si>
    <t>西洋村委会那弄村小组</t>
  </si>
  <si>
    <t>曙光乡空山村产业发展项目</t>
  </si>
  <si>
    <t>在曙光乡空山村种植蔬菜500亩、砂糖橘100亩，配套设施蔬菜运送道路7.13公里。</t>
  </si>
  <si>
    <t>曙光乡空山村</t>
  </si>
  <si>
    <t>曙光乡鸡街村产业发展项目</t>
  </si>
  <si>
    <t>在曙光乡鸡街村种植金边玫瑰1100亩，菲黄370亩，配套建设金边玫瑰、菲黄采摘及运送道路27.81公里。</t>
  </si>
  <si>
    <t>曙光乡鸡街村</t>
  </si>
  <si>
    <t>曙光乡马堡村核桃种植项目</t>
  </si>
  <si>
    <t>在曙光乡马堡村种植核桃150亩，配套建设核桃采摘及运送道路6.39公里。</t>
  </si>
  <si>
    <t>曙光乡马堡村</t>
  </si>
  <si>
    <t>珠街镇放羊村产业发展项目</t>
  </si>
  <si>
    <t>在珠街镇放羊村种植长冲梨5510亩，烤烟451亩，配套建设长冲梨、烤烟采摘及运送道路15.96公里。</t>
  </si>
  <si>
    <t>珠街镇放羊村</t>
  </si>
  <si>
    <t>珠街镇老卧村产业发展项目</t>
  </si>
  <si>
    <t>在珠街镇老卧村种植三七45亩，生姜105亩，巴西菇种植大棚8座，配套建设三七、生姜巴西菇采摘及运送道路2.14公里</t>
  </si>
  <si>
    <t>珠街镇老卧村</t>
  </si>
  <si>
    <t>珠街镇尼录村产业发展项目</t>
  </si>
  <si>
    <t>在珠街镇尼录村种植长冲梨385亩，烤烟498亩，烤房建设10套，配套建设长冲梨、烤烟采摘及运送道路5.42公里</t>
  </si>
  <si>
    <t>珠街镇里吉村烤烟种植项目</t>
  </si>
  <si>
    <t>在珠街镇里吉村种植烤烟451亩，配套建设烤烟采摘及运送道路1.26公里</t>
  </si>
  <si>
    <t>珠街镇里吉村</t>
  </si>
  <si>
    <t>珠街镇小阿章村产业发展项目</t>
  </si>
  <si>
    <t>在珠街镇小阿章村种植烤烟615亩，三七33亩，配套建设烤烟、三七采摘及运送道路3.3公里。</t>
  </si>
  <si>
    <t>珠街镇小阿章村</t>
  </si>
  <si>
    <t>2022年八宝镇河道村产业灌溉沟渠建设项目</t>
  </si>
  <si>
    <t>新建基本农田灌溉水沟长2000米，宽0.6米，高0.8米。</t>
  </si>
  <si>
    <t>河野村委会河道村小组</t>
  </si>
  <si>
    <t>2022年者太乡德窝村茶叶提质增效项目</t>
  </si>
  <si>
    <t>对德窝村小组现有茶叶产业300亩进行改造升级（每亩投资1000元），包含修枝、防虫、建设产业路2000米等。</t>
  </si>
  <si>
    <t>者太村委会德窝村小组</t>
  </si>
  <si>
    <t>2022年者太乡纳施村香椿种植项目</t>
  </si>
  <si>
    <t>在纳施村小组种植香椿200亩，每亩投资2000元，建设产业道路2公里，每公里投资6万元。建成后纳入村集体经济，交由村小组成立农民合作社用村集体资金进行管理，由公司免费提供香椿苗，与公司签订收购协议，产生的效益纳入村集体经济进行分红。</t>
  </si>
  <si>
    <t>者太村委会纳施村小组</t>
  </si>
  <si>
    <t>珠琳镇产业供水保障项目</t>
  </si>
  <si>
    <t>发展2000亩姜。配套设施：新建提水泵站共1座，新建200m3水池1口，100m3水池1口，30m3水池4口，新建供水管道38.07km；新建配水管网119.75km。</t>
  </si>
  <si>
    <t>篆角乡产业供水保障项目</t>
  </si>
  <si>
    <t>发展桐果产业500亩，油茶产业500亩。配套设施：新建提水泵站共1座，新建200m3水池1口，30m3水池4口，新建供水管道40km；新建配水管网120km。</t>
  </si>
  <si>
    <t>文山州广南县农村产业供水保障专项行动项目</t>
  </si>
  <si>
    <t>广南县农村供水保障专项行动项目共16项，主要建设内容主要包括水源工程、水处理厂、提水泵站、输配水管网及其建筑物等。新建小（2）型水库 1 座，新建坝塘1 座；水处理厂共7座；新建提水泵站共 4 座；新建供水管道 100km；新建配水管网1539.75km。新增灌溉面积1.2万亩，支持旧莫垃圾发电项目，珠琳烤烟、蔬菜基地500亩，曙光玫瑰花基地等农业工业产业项目，新增园区供水80万m3。</t>
  </si>
  <si>
    <t>黑支果、珠琳、杨柳井等14个乡镇</t>
  </si>
  <si>
    <t>2022——2023</t>
  </si>
  <si>
    <t>广南县黑支果乡银子洞易地搬迁安置点2023年中央财政以工代赈后续产业基础设施建设项目</t>
  </si>
  <si>
    <t>行政村</t>
  </si>
  <si>
    <t>种植生姜500亩，种植烤烟300亩，玉米200亩，新建黑支果银子洞搬迁安置点产业运输道路长2.5公里。</t>
  </si>
  <si>
    <t>县发改局</t>
  </si>
  <si>
    <t>广南县杨柳井乡西洋村2023年中央财政以工代赈工程项目</t>
  </si>
  <si>
    <t>新建杨柳井乡西洋村委会3个村小组低热河谷水果产业园区示范基地运输道路硬化6公里，路基宽4.5米，路面宽3.5米，项目建设覆盖种植甘蔗400余亩、水果（香蕉）300余亩。</t>
  </si>
  <si>
    <t>广南县旧莫等3个乡镇板茂等4个村城乡建设用地增减挂钩项目</t>
  </si>
  <si>
    <t>公顷</t>
  </si>
  <si>
    <t>开展土地平整工程：土地平整面积17.4877公顷，建筑物拆除面积560m2，平整土方量17487.70m3，平整石方量4371.93m3，客土回覆87438.50m3，土地翻耕及地力培肥14.4877公顷。实施灌溉与排水工程：修建农沟1条、总长558m。实施农田防护与生态环境保持工程：客土回覆44867.55m3，栽植云南松23817株，撒播狗牙根15.2886公顷。</t>
  </si>
  <si>
    <t>县自然资源局</t>
  </si>
  <si>
    <t>广南县杨柳井乡2023年以工代赈工程产业基础设施建设项目</t>
  </si>
  <si>
    <t>实施阿用村产业发展配套基础设施道路2公里，规划实施洒拉冲产业发展配套基础设施道路8.84公里，骂然村农村交通基础设施道路硬化9000平方米。</t>
  </si>
  <si>
    <t>八宝镇村集体经济运营设备采购项目</t>
  </si>
  <si>
    <t>用于购买运营设备（可卸式垃圾车1辆、压缩式垃圾车12辆和移动式垃圾压缩箱体7个）</t>
  </si>
  <si>
    <t>坝美镇村集体经济运营设备采购项目</t>
  </si>
  <si>
    <t>用于购买运营设备（可卸式垃圾车1辆、压缩式垃圾车9辆和移动式垃圾压缩箱体4个）</t>
  </si>
  <si>
    <t>底圩乡村集体经济运营设备采购项目</t>
  </si>
  <si>
    <t>用于购买运营设备（压缩式垃圾车6辆和移动式垃圾压缩箱体2个）</t>
  </si>
  <si>
    <t>董堡乡村集体经济运营设备采购项目</t>
  </si>
  <si>
    <t>用于购买运营设备（压缩式垃圾车2辆）</t>
  </si>
  <si>
    <t>黑支果乡村集体经济运营设备采购项目</t>
  </si>
  <si>
    <t>用于购买运营设备（可卸式垃圾车1辆、移动式垃圾压缩箱体1个）</t>
  </si>
  <si>
    <t>旧莫乡村集体经济运营设备采购项目</t>
  </si>
  <si>
    <t>用于购买运营设备（可卸式垃圾车1辆、压缩式垃圾车3辆、移动式垃圾压缩箱体2个）</t>
  </si>
  <si>
    <t>莲城镇村集体经济运营设备采购项目</t>
  </si>
  <si>
    <t>用于购买运营设备（压缩式垃圾车6辆）</t>
  </si>
  <si>
    <t>那洒镇村集体经济运营设备采购项目</t>
  </si>
  <si>
    <t>用于购买运营设备（可卸式垃圾车1辆、压缩式垃圾车13辆和移动式垃圾压缩箱体7个）</t>
  </si>
  <si>
    <t>南屏镇村集体经济运营设备采购项目</t>
  </si>
  <si>
    <t>用于购买运营设备（可卸式垃圾车1辆、压缩式垃圾车10辆和移动式垃圾压缩箱体6个）</t>
  </si>
  <si>
    <t>曙光乡村集体经济运营设备采购项目</t>
  </si>
  <si>
    <t>用于购买运营设备（可卸式垃圾车1辆、压缩式垃圾车4辆和移动式垃圾压缩箱体）</t>
  </si>
  <si>
    <t>五珠乡村集体经济运营设备采购项目</t>
  </si>
  <si>
    <t>用于购买运营设备（压缩式垃圾车4辆和移动式垃圾压缩箱体2个）</t>
  </si>
  <si>
    <t>杨柳井乡村集体经济运营设备采购项目</t>
  </si>
  <si>
    <t>用于购买运营设备（压缩式垃圾车8辆和移动式垃圾压缩箱体4个）</t>
  </si>
  <si>
    <t>者兔乡村集体经济运营设备采购项目</t>
  </si>
  <si>
    <t>用于购买运营设备（可卸式垃圾车1辆、动式垃圾压缩箱体1个）</t>
  </si>
  <si>
    <t>珠街镇村集体经济运营设备采购项目</t>
  </si>
  <si>
    <t>用于购买运营设备（压缩式垃圾车1辆、移动式垃圾压缩箱体1个）</t>
  </si>
  <si>
    <t>广南县2023年高标准农田建设项目</t>
  </si>
  <si>
    <t>建设高标准农田3万亩。其中排灌渠道受益面积26000亩，农作路受益面积24000亩。新建和改造排灌渠道263900米；新建田间农作路287540米；实施耕地质量提升措施30000亩。</t>
  </si>
  <si>
    <t>旧莫乡、者太乡、者兔乡、珠琳镇、坝美镇、底圩乡</t>
  </si>
  <si>
    <t>坝美镇2023年普千村产业路建设项目</t>
  </si>
  <si>
    <t>实施普千村小组水厂至普千坝子产业路改扩建3.7km，平均宽度3.5m。结合实施排水沟、填埋涵管等项目。按照高标准农田产业路标准，采用级配碎石砂子铺设。预算投资：167万元。</t>
  </si>
  <si>
    <t>坝美镇普千村小组</t>
  </si>
  <si>
    <t>莲城镇特色作物种植项目</t>
  </si>
  <si>
    <t>实施14.32万亩粮食作物绿色高质高效创建、病虫监测防治、测土配方施肥、肥料农药包装物回收、农业生产社会化服务、农民培训、种业发展、农产品鲜储设施建设、新型主体培育等，稳定食粮生产。</t>
  </si>
  <si>
    <t>董堡乡特色作物种植项目</t>
  </si>
  <si>
    <t>实施5.22万亩粮食作物绿色高质高效创建、病虫监测防治、测土配方施肥、肥料农药包装物回收、农业生产社会化服务、农民培训、种业发展、农产品鲜储设施建设、新型主体培育等，稳定食粮生产。</t>
  </si>
  <si>
    <t>旧莫乡特色作物种植项目</t>
  </si>
  <si>
    <t>实施12.2万亩粮食作物绿色高质高效创建、病虫监测防治、测土配方施肥、肥料农药包装物回收、农业生产社会化服务、农民培训、种业发展、农产品鲜储设施建设、新型主体培育等，稳定食粮生产。</t>
  </si>
  <si>
    <t>杨柳井乡特色作物种植项目</t>
  </si>
  <si>
    <t>实施8.71万亩粮食作物绿色高质高效创建、病虫监测防治、测土配方施肥、肥料农药包装物回收、农业生产社会化服务、农民培训、种业发展、农产品鲜储设施建设、新型主体培育等，稳定食粮生产。</t>
  </si>
  <si>
    <t>板蚌乡特色作物种植项目</t>
  </si>
  <si>
    <t>实施5.45万亩粮食作物绿色高质高效创建、病虫监测防治、测土配方施肥、肥料农药包装物回收、农业生产社会化服务、农民培训、种业发展、农产品鲜储设施建设、新型主体培育等，稳定食粮生产。</t>
  </si>
  <si>
    <t>八宝镇特色作物种植项目</t>
  </si>
  <si>
    <t>实施11.97万亩粮食作物绿色高质高效创建、病虫监测防治、测土配方施肥、肥料农药包装物回收、农业生产社会化服务、农民培训、种业发展、农产品鲜储设施建设、新型主体培育等，稳定食粮生产。</t>
  </si>
  <si>
    <t>南屏镇特色作物种植项目</t>
  </si>
  <si>
    <t>实施6.74万亩粮食作物绿色高质高效创建、病虫监测防治、测土配方施肥、肥料农药包装物回收、农业生产社会化服务、农民培训、种业发展、农产品鲜储设施建设、新型主体培育等，稳定食粮生产。</t>
  </si>
  <si>
    <t>曙光乡特色作物种植项目</t>
  </si>
  <si>
    <t>实施7.58万亩粮食作物绿色高质高效创建、病虫监测防治、测土配方施肥、肥料农药包装物回收、农业生产社会化服务、农民培训、种业发展、农产品鲜储设施建设、新型主体培育等，稳定食粮生产。</t>
  </si>
  <si>
    <t>黑支果乡特色作物种植项目</t>
  </si>
  <si>
    <t>实施11.36万亩粮食作物绿色高质高效创建、病虫监测防治、测土配方施肥、肥料农药包装物回收、农业生产社会化服务、农民培训、种业发展、农产品鲜储设施建设、新型主体培育等，稳定食粮生产。</t>
  </si>
  <si>
    <t>珠街镇特色作物种植项目</t>
  </si>
  <si>
    <t>实施7.27万亩粮食作物绿色高质高效创建、病虫监测防治、测土配方施肥、肥料农药包装物回收、农业生产社会化服务、农民培训、种业发展、农产品鲜储设施建设、新型主体培育等，稳定食粮生产。</t>
  </si>
  <si>
    <t>篆角乡特色作物种植项目</t>
  </si>
  <si>
    <t>实施6.14万亩粮食作物绿色高质高效创建、病虫监测防治、测土配方施肥、肥料农药包装物回收、农业生产社会化服务、农民培训、种业发展、农产品鲜储设施建设、新型主体培育等，稳定食粮生产。</t>
  </si>
  <si>
    <t>那洒镇特色作物种植项目</t>
  </si>
  <si>
    <t>实施9.85万亩粮食作物绿色高质高效创建、病虫监测防治、测土配方施肥、肥料农药包装物回收、农业生产社会化服务、农民培训、种业发展、农产品鲜储设施建设、新型主体培育等，稳定食粮生产。</t>
  </si>
  <si>
    <t>五珠乡特色作物种植项目</t>
  </si>
  <si>
    <t>实施6.36万亩粮食作物绿色高质高效创建、病虫监测防治、测土配方施肥、肥料农药包装物回收、农业生产社会化服务、农民培训、种业发展、农产品鲜储设施建设、新型主体培育等，稳定食粮生产。</t>
  </si>
  <si>
    <t>珠琳镇特色作物种植项目</t>
  </si>
  <si>
    <t>实施11.29万亩粮食作物绿色高质高效创建、病虫监测防治、测土配方施肥、肥料农药包装物回收、农业生产社会化服务、农民培训、种业发展、农产品鲜储设施建设、新型主体培育等，稳定食粮生产。</t>
  </si>
  <si>
    <t>者兔乡特色作物种植项目</t>
  </si>
  <si>
    <t>实施7.96万亩粮食作物绿色高质高效创建、病虫监测防治、测土配方施肥、肥料农药包装物回收、农业生产社会化服务、农民培训、种业发展、农产品鲜储设施建设、新型主体培育等，稳定食粮生产。</t>
  </si>
  <si>
    <t>者太乡特色作物种植项目</t>
  </si>
  <si>
    <t>实施5.53万亩粮食作物绿色高质高效创建、病虫监测防治、测土配方施肥、肥料农药包装物回收、农业生产社会化服务、农民培训、种业发展、农产品鲜储设施建设、新型主体培育等，稳定食粮生产。</t>
  </si>
  <si>
    <t>底圩乡特色作物种植项目</t>
  </si>
  <si>
    <t>实施4.09万亩粮食作物绿色高质高效创建、病虫监测防治、测土配方施肥、肥料农药包装物回收、农业生产社会化服务、农民培训、种业发展、农产品鲜储设施建设、新型主体培育等，稳定食粮生产。</t>
  </si>
  <si>
    <t>坝美镇特色作物种植项目</t>
  </si>
  <si>
    <t>实施9.47万亩粮食作物绿色高质高效创建、病虫监测防治、测土配方施肥、肥料农药包装物回收、农业生产社会化服务、农民培训、种业发展、农产品鲜储设施建设、新型主体培育等，稳定食粮生产。</t>
  </si>
  <si>
    <t>广南县高原特色种质资源保护与开发利用建设项目</t>
  </si>
  <si>
    <t>建设3000亩高标准土地治理、农作路建设、水池建设、管网建设、田间渠系配套建设双沟带路、排涝沟渠配套设施制种基地；配套建设年产100万吨种子生产、包装、销售厂，绿化、停车场。</t>
  </si>
  <si>
    <t>6个乡镇</t>
  </si>
  <si>
    <t>那洒麻巫村中蜂养殖产业扶持项目</t>
  </si>
  <si>
    <t>麻巫村委会发展中蜂养殖100群。配套实施建设管理桥1座，挡墙27m，水源点保护沟渠护栏25m，配水管网4.34km。</t>
  </si>
  <si>
    <t>那洒镇麻巫村</t>
  </si>
  <si>
    <t>广南县高标准农田建设项目</t>
  </si>
  <si>
    <t>建成高标准农田19.4万亩，新建和修复田间农作路、农作桥、田间排灌沟渠、防洪排涝渠、取水坝、渠道渡槽、田间高效节水灌溉设施设备配套及耕地质量监测点。</t>
  </si>
  <si>
    <t>（二）加工物流项目</t>
  </si>
  <si>
    <t>1.农产品仓储保鲜冷链建设</t>
  </si>
  <si>
    <t>经营主体，建设农产品仓储、保鲜、冷链等，包括配套设施</t>
  </si>
  <si>
    <t>坝美镇革乍村高原特色农业产业基础设施建设</t>
  </si>
  <si>
    <t>在坝美镇革乍村投入964万元实施高原特色农业产业基础设施建设。建设内容：1.投入485万元，新建中转集散中心水果厂钢塑结构厂房4800平方米、场地硬化2500平方米、综合业务用房300平方米。2.投入364万元，新建冷藏保鲜库及其配套设施建设3500立方米。3.投入115万元，土地平整8500平方米、公厕1座、挡墙640立方米、供排水系统1套等附属设施。</t>
  </si>
  <si>
    <t>坝美镇堂上社区特色农业产业基础设施</t>
  </si>
  <si>
    <t>在坝美镇堂上社区投入546万元特色农业产业基础设施。建设内容：1.投入485万元，新建冷库5500立方米。2.投入61万元，实施土地平整2500平方米、场地硬化1000平方米、供排水系统1套等配套设施。</t>
  </si>
  <si>
    <t>2.产地初加工和精深加工、副产物综合利用</t>
  </si>
  <si>
    <r>
      <rPr>
        <sz val="10"/>
        <rFont val="宋体"/>
        <charset val="134"/>
      </rPr>
      <t>M</t>
    </r>
    <r>
      <rPr>
        <vertAlign val="superscript"/>
        <sz val="10"/>
        <rFont val="宋体"/>
        <charset val="134"/>
      </rPr>
      <t>2</t>
    </r>
    <r>
      <rPr>
        <sz val="10"/>
        <rFont val="宋体"/>
        <charset val="134"/>
      </rPr>
      <t>、座、项</t>
    </r>
  </si>
  <si>
    <t>经营主体，建设农产品产地初加工厂、精深加工厂、副产物综合利用设施等，包括配套设施</t>
  </si>
  <si>
    <t>莲城镇特色产业加工设施建设</t>
  </si>
  <si>
    <t>在莲城镇投入400万元建设农特产品储藏、加工、包装一体化厂房。建设内容：新建4000平方米农特产品标准化厂房（厂房宽40米，长100米，顶高9米及相关配套水电工程）。</t>
  </si>
  <si>
    <t>莲城镇岜夺村高原特色中草药加工设施</t>
  </si>
  <si>
    <t>在莲城镇岜夺村投入515万元实施高原特色中草药加工设施建设。建设内容：建设中草药综合加工厂房5000平方米，其中：无菌车间800平方米、加工车间1200平方米、仓库2000平方米、普通车间600平方米、综合业务用房400平方米。</t>
  </si>
  <si>
    <t>莲城镇小广南村特色水果深加工基础设施</t>
  </si>
  <si>
    <t>在莲城镇小广南村投入580万元实施特色水果深加工基础设施建设。建设内容：1.投入400万元，新建钢结构生产车间6000平方米、弱电智能化及暖通、室外消防设施等。2.投入180万元，改扩建产业路1750米。</t>
  </si>
  <si>
    <t>中国宝武集团援建广南县莲城镇特色水果深加工建设项目</t>
  </si>
  <si>
    <t>在莲城镇小广南村投入资金600万元，实施特色水果深加工项目建设。建设内容：采购50m³/hNF水处理生产设备一条、1200桶/h五加仑桶装生产线、12000BPH（550ml)PET瓶小瓶灌装生产线一套、冷杀菌机HPP55-600型一台、高温高压杀菌机1000×2400型一台。</t>
  </si>
  <si>
    <t>广南县堂上柑橘水果精深加工项目</t>
  </si>
  <si>
    <t>建设以商贸、物流、仓储冷链和柑橘精深加工二产为主导的商贸物流和农产品精深加工区，建设10000平方米加工区。</t>
  </si>
  <si>
    <t>广南县高峰牛精深加工项目</t>
  </si>
  <si>
    <t>在旧莫乡昔板智慧农业园区内建高峰牛牛肉精深加工厂1个，占地面积50亩，建设熟食牛肉系列产品生产车间、牛生化系列产品生产车间和生产线各1套，建设预冷间、排酸间、分割包装间、急冻间和冷库，配套理化指标分析室、微生物检测室、卫生安全指标和功能活性成分检测室。建设研发中心、职工宿舍、食堂、办公楼、展厅、交易大厅、零售商业网点及相应配套设施等。培育雪花牛肉、牛排、冷鲜牛肉等高档牛肉品牌5个以上；培育牛干巴、冷冻牛肉、大众化壮牛食品等中档牛肉品牌10个；制定高峰牛肉汤锅软罐头、酱卤牛肉、即食麻辣蹄筋等产品的生产技术规程，积极研发即食熟食牛肉系列产品，培育大众化熟食牛肉品牌。</t>
  </si>
  <si>
    <t>2025年石山农场产业发展项目</t>
  </si>
  <si>
    <t>计划种植茶叶600亩，柑桔300亩，配套实施茶叶、柑桔采摘、运送道路3.8公里，便于群众运输生产物资、茶青、柑桔等。</t>
  </si>
  <si>
    <t>3.农产品市场建设和农村物流</t>
  </si>
  <si>
    <t>经营主体，建设农产品交易市场、物流设施等，包括配套设施</t>
  </si>
  <si>
    <t>珠琳镇农牧产业设施</t>
  </si>
  <si>
    <t>在珠琳镇珠琳社区、阿卡黑村等投入920万元，实施农牧产业公共基础设施建设。建设内容：1.投入245万元，在珠琳社区新建文山牛交易市场大棚2000平方米、仓储用房300平方米、综合业务用房200平方米、场地硬化3000平方米、无害化处理池800立方米、检验检疫室50平方米。2.投入170万元，在珠琳社区新建市场配套功能区300平方米、市场供排水系统1件、配套供电系统1套、公厕1座等配套设施。3.投入320万元，在阿卡黑村新建1000亩特色农业产业水肥一体化喷滴灌系统，主管30000米、分管150000米、旋转喷头45000个等。4.投入185万元，在阿卡黑村新建产业道路3000米。</t>
  </si>
  <si>
    <t>4.农产品品牌打造和展销平台</t>
  </si>
  <si>
    <t>经营主体，心农业产业为主体的一二三产业融合设施建设等，包括配套设施</t>
  </si>
  <si>
    <t>中国宝武集团援建广南县旧莫乡昔板智慧农业铁皮石斛产业示范园数字农业建设项目</t>
  </si>
  <si>
    <t>在旧莫乡昔板村投入250万元，实施旧莫乡昔板智慧农业铁皮石斛产业示范园数字农业项目建设。建设内容：1.围绕“广南铁皮石斛”，打造广南县旧莫乡昔板智慧农业•铁皮石斛产业科技示范园区，购置数字农业系统及辅助设施设备，包括现场高清视频监控系统、智能气象监测系统、棚内环境智能监测系统、智慧农业生产管理平台、可视化管理系统等系统技术及设施设备；2.阳光板大棚设施3000平方米。</t>
  </si>
  <si>
    <t>中国宝武集团援建广南县石山农场茶叶加工提质改造抹茶生产线（二期）和抹茶特色产业研学基地建设项目</t>
  </si>
  <si>
    <t>在石山农场投入资金500万元，实施石山农场茶叶加工提质改造抹茶生产线（二期）和抹茶特色产业研学基地项目建设。建设内容：1.项目资金100万元用于在石山农场实施抹茶工厂建设。生产厂房及办公室改造600㎡，完善墙面、地面、设备安装基础工程、水、电、场平硬化等生产用房改造；                  2.项目资金400万元用于团山宝、宜将大队现有闲置厂房改造。其中，团山宝大队在原文化体验园基础上，改造研学数字化多媒体教室、体验中心升级改造、数字化农业展馆改造及相关配套设施完善。同时宜将大队重点研学住宿、餐饮和教研区的改造及相关设施完善。</t>
  </si>
  <si>
    <t>广南县绿色食品牌建设</t>
  </si>
  <si>
    <t>1农业龙头企业认定与监测。当年认定农业龙头企业国家级奖补10万元，省级8万元，州级5万元，县级3万元；当年通过监测农业龙头企业奖补1万元。</t>
  </si>
  <si>
    <t>（三）产业基础设施项目</t>
  </si>
  <si>
    <t>1.产业路、资源路、旅游路建设</t>
  </si>
  <si>
    <t>石山农场枫树湾茶叶基地产业发展项目</t>
  </si>
  <si>
    <t>从农场背后矿山枫树湾脚到花恒垭口柏油路交汇点639.26m、2048㎡产业道路硬化，道路建成后与龙老队、石山队、花恒队产业道路相连，形成水果、茶叶、旅游观光融一体的产业道路。</t>
  </si>
  <si>
    <t>石山农场石山队石刻水果基地产业发展项目</t>
  </si>
  <si>
    <t>石山队石刻“广南抹茶文化特色小镇”经石刻“秀美茶园”到王老倌冲柏油路交汇路段，900m、2880㎡产业路硬化建设，该项目能使200余亩柑桔、150余亩茶叶带来生产和销售便利。为下步打造“广南抹茶文化特色小镇”石刻“秀美茶园”奠定基础。</t>
  </si>
  <si>
    <t>石山农场“桫椤林”茶叶基地产业发展项目</t>
  </si>
  <si>
    <t>计划在石山农场龙坑队“桫椤林”建成茶叶产业道路800m、2560㎡硬化项目，建成一条利于观光原始50亩“桫椤林”和100余亩生态乔木茶”观光通道。</t>
  </si>
  <si>
    <t>石山农场大凹地茶叶基地产业发展项目</t>
  </si>
  <si>
    <t>石山队大凹地至未硬化点到口子垭口交汇点产业道路建设450m、1440㎡；给予150亩茶园、100亩茶叶形成产业链条，集旅游观光一体。</t>
  </si>
  <si>
    <t>石山农场石山队茶叶基地产业发展项目</t>
  </si>
  <si>
    <t>石山队辛永超老房子处至交口子产业路630.5m、2020㎡硬化建设；给予150亩茶园、100亩茶叶形成产业链条，集旅游观光一体。</t>
  </si>
  <si>
    <t>董那孟产业路安全防护工程</t>
  </si>
  <si>
    <t>广南县莲城镇董那孟至董堡产业路安全防护工程0.8公里，其中包含土石方开挖、混凝土防撞墙、减速标线施工。推动蔬菜、水果等产业发展。</t>
  </si>
  <si>
    <t>底圩乡底圩村茶叶种植项目</t>
  </si>
  <si>
    <t>在底圩乡底圩村委会发展茶叶种植900余亩，建设茶叶采摘道路10公里，每公里补助30万元</t>
  </si>
  <si>
    <t>底圩乡者戛村蔬菜种植项目</t>
  </si>
  <si>
    <t>者太乡者太-石尧（底圩乡）产业路提级项目1条，者太至石尧，路基宽度为4.5米，路面宽度为4.1+0.4米水泥混凝土路面。推动茶叶、烤烟等产业发展。</t>
  </si>
  <si>
    <t>者太、底圩</t>
  </si>
  <si>
    <t>杨柳井乡龙哈村茶果种植项目</t>
  </si>
  <si>
    <t>在杨柳井乡龙哈村种植茶果600亩，配套设施茶果采摘及运送道路17.8公里。</t>
  </si>
  <si>
    <t>广南县莲城镇产业路安全防护工程</t>
  </si>
  <si>
    <t>广南县2021年安全生命防护工程建设项目共计116公里，涉及14条公路，分别是:那汪线、普龙线、西坡线、腊山线、.上者偏线、岔岩线、木聋线、坝同线、别里线、蓄细线、堡坝线、红小线、罗里线、木木线，主要建.设波形梁护栏，交通标识标牌等防护设施。推动农村发展沙糖桔、甘蔗、八角、茶叶、旅游、油茶、烤烟、李子、蔬菜、八宝米、高峰牛、野生菌、杉木等产业</t>
  </si>
  <si>
    <t>莲城镇谷多屠宰场高峰产业扶持项目</t>
  </si>
  <si>
    <t>实施道路硬化厚10cm，均宽3.5m，长560m，共1960平方米，推动广南县高峰牛发展。</t>
  </si>
  <si>
    <t>董那孟村产业发展项目</t>
  </si>
  <si>
    <t>董那孟至董堡产业发展项目16.52公里，按四级公路标准进行改建，路面为沥青混凝土路面。推动烤烟、养牛、八角产业发展。</t>
  </si>
  <si>
    <t>者兔乡者兔村茶叶种植项目</t>
  </si>
  <si>
    <t>者兔乡者兔村茶叶种植项目，道路按四级公路标准进行改建，设计速度 20 公里/小时,路基宽 6.5 米（双车道），路面宽度 5.7 米沥青混凝土路面+2×0.4 米路缘石。实施者兔至者太至者20.25公里产业路提级、产业路，每公里补助214.03万元，推动茶叶、烤烟等产业发展。</t>
  </si>
  <si>
    <t>者兔乡马碧村水果种植项目</t>
  </si>
  <si>
    <t>在者兔乡马碧村种植砂糖橘200亩，柿子200亩，配套实施水果采摘道路9.963公里。</t>
  </si>
  <si>
    <t>珠琳镇卡子村烤烟种植项目</t>
  </si>
  <si>
    <t>珠琳镇卡子村烤烟种植项目（广南县西畴至河口），道路按四级公路标准进行改建，设计速度 20 公里/小时，路基宽6.5 米（双车道），路面宽度5.7米沥青混凝土路面。珠琳至卡子16.57公里产业路提级，每公里补助230万元。推动烤烟、辣椒等产业发展</t>
  </si>
  <si>
    <t>珠琳镇珠琳村烤烟种植项目</t>
  </si>
  <si>
    <t>在珠琳镇珠琳村委会发展烤烟种植1100余亩，建设烤烟运送道路10公里，每公里补助30万元</t>
  </si>
  <si>
    <t>珠琳镇吊井村烤烟种植项目</t>
  </si>
  <si>
    <t>珠琳镇吊井村烤烟种植项目，路基宽度为4.5米，路面宽度为4.1+0.4米水泥混凝土路面；丘广公路至珠琳火车站，路基宽度为6.5米，路面宽度为5.7+2*0.4米沥青混凝土路面。推动茶叶、烤烟、蔬菜等产业发展。</t>
  </si>
  <si>
    <t>董堡乡董堡村烤烟种植项目</t>
  </si>
  <si>
    <t>在董堡乡董堡村种植烤烟120亩,配套实施烤烟运送道路16.52公里。</t>
  </si>
  <si>
    <t>者太乡者太村茶叶种植项目</t>
  </si>
  <si>
    <t>在者太乡者太村种植茶叶400亩，配套实施茶叶采摘道路20.25公里。</t>
  </si>
  <si>
    <t>旧莫乡旧莫村烤烟种植项目</t>
  </si>
  <si>
    <t>在旧莫乡旧莫村委会发展烤烟种植800亩，建设烤烟运送道路10公里，每公里补助30万元</t>
  </si>
  <si>
    <t>那洒镇那洒村八角种植项目</t>
  </si>
  <si>
    <t>在那洒镇那洒村委会发展八角种植300余亩，建设八角搬运道路10公里，每公里补助30万元</t>
  </si>
  <si>
    <t>八宝镇八宝村蔬菜种植项目</t>
  </si>
  <si>
    <t>在八宝镇八宝村种植蔬菜300余亩，配套设施蔬菜采摘及运送道路4.66公里。</t>
  </si>
  <si>
    <t>篆角乡鸡街村蔬菜种植项目</t>
  </si>
  <si>
    <t>在篆角乡鸡街村种植蔬菜等300亩，配套设施蔬菜采摘及运送道路9.5公里。</t>
  </si>
  <si>
    <t>者兔产业路提级项目</t>
  </si>
  <si>
    <t>产业路提级项目-广南至者兔、莲城中学至水泥厂、党校至沙坝水库2条；莲城中学至水泥厂，路基宽度为6.5米，路面宽度为5.7+2*0.4米沥青混凝土路面；党校至沙坝水库，路基宽度为6.5米，路面宽度为5.7+2*0.4米沥青混凝土路面。推动蔬菜、水果、野生菌等产业发展。</t>
  </si>
  <si>
    <t>水毁桥梁、危桥改造</t>
  </si>
  <si>
    <t>建设木忙桥、岜夺桥、那安二组桥、下者偏桥、上者偏桥、马碧岔河桥、洛角桥、安马桥、哪骂桥、塘子边桥、威乍桥、岜凉桥、里洋红坡脚桥、三蜡桥、小干坝桥、达戈桥、西洋一号桥、那崩桥、落水洞桥、挖者库桥  (保田桥）、旧莫岔河桥、未马槽桥、里更桥、者妈桥、者莫桥、者暴桥、堂上桥、老卧桥、斗月桥、穿龙山桥、八达桥、索改桥、清水江大桥</t>
  </si>
  <si>
    <t>广南县</t>
  </si>
  <si>
    <t>南屏镇马街村蔬菜种植项目</t>
  </si>
  <si>
    <t>汤那至峰岩洞至安王、南屏镇南棚至大牙扫、木利至木浪蔬菜种植项目，汤那至峰岩洞至安王，路基宽度为4.5米，路面宽度为4.1+0.4米水泥混凝土路面；南棚至大牙扫，路基宽度为4.5米，路面宽度为4.1+0.4米水泥混凝土路面；木利至木浪，路基宽度为4.5米，路面宽度为4.1+0.4米水泥混凝土路面。推动玉米、水果、等产业发展</t>
  </si>
  <si>
    <t>董堡乡董堡村茶叶种植项目</t>
  </si>
  <si>
    <t>在董堡乡董堡委会种植茶叶400余亩，建设茶叶采摘道路10公里，每公里补助30万元</t>
  </si>
  <si>
    <t>曙光乡空山村蔬菜种植项目</t>
  </si>
  <si>
    <t>在曙光乡空山村委会发展蔬菜种植1000余亩，配套建设蔬菜采摘和运送道路10公里，每公里补助30万元</t>
  </si>
  <si>
    <t>坝美镇八达村甘蔗产业项目</t>
  </si>
  <si>
    <t>在坝美傎八达村委会发展甘蔗种植16000余亩，配套建设甘蔗搬运道路10公里，每公里补助30万元</t>
  </si>
  <si>
    <t>五珠乡老厂村烤烟种植项目</t>
  </si>
  <si>
    <t>在五珠乡老厂村种植烤烟545亩，配套实施烤烟运送道路25公里。</t>
  </si>
  <si>
    <t>广南县圆梦社区安置点后续产业扶持项目</t>
  </si>
  <si>
    <t>新建圆梦社区安置点后续产业蔬菜基地建设180亩。土地平整180亩，建设农作路长1800米，宽3米，规格：双向路岩30cm*60cm，砂石铺垫层压实。新建三面排水光沟渠长900米，规格30cm*60cm.</t>
  </si>
  <si>
    <t>圆梦社区易地扶贫搬迁安置点村集体经济项目</t>
  </si>
  <si>
    <t>新建圆梦社区扶贫车间1个，购买商铺2间1018.97平方米。</t>
  </si>
  <si>
    <t>旧莫乡里洋村烤烟基地产业发展项目</t>
  </si>
  <si>
    <t>项目规划实施进村道路、村内道路硬化长25.5公里，共31290平方米，设计路基宽6米，硬化路面3.5米；农作桥梁1座长12米、宽4.5米、高（不含入土）2.35米。</t>
  </si>
  <si>
    <t>珠琳镇拖思产业供水水塘维修项目</t>
  </si>
  <si>
    <t>水塘淤泥开挖，原砌体干砌块石维修、检平,碎石垫层、混凝土现浇底板、砂浆抹面、浆砌块石挡土墙等内容，维修后该水塘可蓄水约900立方米，有效解决水塘周边400亩旱地和附近1000余亩烤烟、辣椒、生姜基地灌溉用水。</t>
  </si>
  <si>
    <t>广南县西版河昔板段农业生产灌溉堤防建设及治理工程项目</t>
  </si>
  <si>
    <t>综合治理长度18.2公里，建设有堤防26.611公里、5座滚水坝改造、保护人口0.67万人，保护农田0.78万亩。</t>
  </si>
  <si>
    <t>广南县达央河底圩段农业生产灌溉堤防建设及治理工程项目</t>
  </si>
  <si>
    <t>综合治理长度11.45公里，建设有堤防、9座农作桥、亲水平台44道、保护人口为0.97万人，农田0.12万亩.</t>
  </si>
  <si>
    <t>莲城镇坡松沟产业供水坝塘建设项目（广南县坡松沟坝塘）</t>
  </si>
  <si>
    <t>工程规模为小坝塘，大坝坝型为埋石混凝土重力坝，坝高为22.8m，坝顶长62m，坝顶宽为3m，总库容9.25万m³。坝塘建成后可有效解决下游岜夺等4个村小组252户1105人的生活用水和1215亩农田灌溉用水问题。</t>
  </si>
  <si>
    <t>广南县平密河板蚌段灌溉堤防建设及治理工程项目</t>
  </si>
  <si>
    <t>综合治理长度2.912千米，新建两岸堤防4.41千米，治理保护人口0.2219万人，保护农田0.7万亩</t>
  </si>
  <si>
    <t>广南县西版河者赖至海尾段灌溉堤防建设及治理工程项目</t>
  </si>
  <si>
    <t>西版河者赖至海尾段综合治理10.5公里，新建堤防、穿堤建筑物、亲水平台，保护农田0.25万亩，保护人口0.26万人</t>
  </si>
  <si>
    <t>广南县者兔河者兔段灌溉堤防建设及治理工程项目</t>
  </si>
  <si>
    <t>者兔河者兔段治理河长8.06km，两岸治理堤防11.63km，保护农田0.14万亩，保护人口0.6294万人</t>
  </si>
  <si>
    <t>广南县坝美河坝美段灌溉堤防建设及治理工程项目</t>
  </si>
  <si>
    <t>坝美河坝美段治理河长6.237km，两岸治理堤防长6.672km。保护农田0.364万亩，保护人口0.1991万人。</t>
  </si>
  <si>
    <t>那榔水库左岸下游边坡治理项目</t>
  </si>
  <si>
    <t>一、清坡减载（清除滑坡土体工程量约2922m³）；二、上坝道路修改（1、修坡工程量约375m³；2、修复道路长45m，宽5m；3、排水沟0.4*0.4m）；三、锚拉抗滑桩（9根锚拉抗滑桩，桩径2m，圆形断面，桩长5m，桩中心间距5m）；4、坡面格构梁（格构梁截面尺寸500mm*500mm，排距3.5m，间距5m,采用C30钢筋混凝土，布置面积约1246㎡）；五、坡脚混凝土挡墙（1、工程量约687m³；2、排水沟0.4*0.4m）；六、边坡工程监测（1套）。</t>
  </si>
  <si>
    <t>者太乡未昔水利基础设施薄弱环节项目</t>
  </si>
  <si>
    <t>工程实施河道改造1037.7米，M7.5浆砌石方量8452.5立方米，渠道土方开挖方量13674.8立方米，土方回填5598.04立方米，进入工厂桥1座。保护下游农田100余亩。</t>
  </si>
  <si>
    <t>底圩乡石尧村沙糖桔产业配套设施项目</t>
  </si>
  <si>
    <t>管池灌区新建泵站1座，新建水池5座。解决有效灌溉面积0.41万亩</t>
  </si>
  <si>
    <t>坡松沟灌溉坝塘建设工程</t>
  </si>
  <si>
    <t>新建一座以解决农村生活及农田灌溉供水的小坝塘项目，总库容9.25万m3，年调节灌溉、生活供水31.63万m3。</t>
  </si>
  <si>
    <t>广南县宝月关水库除险加固工程建设项目</t>
  </si>
  <si>
    <t>大坝、溢洪道、放水设施改造、整修。增设0.65m防浪墙，引渠段、控制段、陡槽段、消力池段组成，全长89.35m ，引渠段长6m，底宽6.6～5.0m；控制堰长4m，宽5m；泄水槽段长60.85m，宽2.5~5m；消力池宽5m、长13.5m，新建水库管理房50m2。</t>
  </si>
  <si>
    <t>广南县弄卡水库除险加固工程建设项目</t>
  </si>
  <si>
    <t>大坝、溢洪道、放水设施改造、整修.增设0.85m防浪墙，上游侧设0.85m的C20混凝土防浪墙。对坝基坝体进行帷幕灌浆处理，帷幕线沿坝轴线布置，单排孔，孔距2.0m，帷幕线长102m，左岸延伸18m，右岸延伸14m，起灌高程为975.8m，总孔深970.69m,其中：灌浆段长861.42m，非灌浆段长109.27m。新建水库管理房50m2，新建进库公路0.79km。</t>
  </si>
  <si>
    <t>广南县甲板水库除险加固工程建设项目</t>
  </si>
  <si>
    <t>大坝、溢洪道、放水设施改造、整修。增设0.30m防浪墙，左岸延伸13.5m，右岸延伸17.5m，灌浆段长861.42m。新建水库管理房50m2，新建上坝公路0.5km。</t>
  </si>
  <si>
    <t>广南县中坝水库除险加固工程</t>
  </si>
  <si>
    <t>小（2）型水库除险加固，主要有溢洪道改造、坝坡整修、输水涵管改造、大坝处漏等</t>
  </si>
  <si>
    <t>广南县2021年小型水利工程安全建设及维修养护项目</t>
  </si>
  <si>
    <t>主要建设内容为新增遥测水位站和遥测雨量站2座，水雨情自动测报2座，视频监视点18个，大坝上布置测压管697m，安装渗压计45套， 安装量水堰计1座，实现自动化观测，水源地水库设置界标30座、交通警 示牌33块、宣传牌28座和刺铁丝防护栏防护2050m等。</t>
  </si>
  <si>
    <t>黑支果、曙光乡等9个乡镇</t>
  </si>
  <si>
    <t>莲城镇洪涝灾害水利设施损毁修复项目</t>
  </si>
  <si>
    <t>坡冷饮水工程：更换PE63管800米。</t>
  </si>
  <si>
    <t>旧莫乡洪涝灾害水利设施损毁修复项目</t>
  </si>
  <si>
    <t>者茂村饮水工程维修取水口1处；川洞村饮水工程更换PE321500米；那凹村饮水工程维修取水口1处；拖派村饮水工程DN50mm钢管70米</t>
  </si>
  <si>
    <t>董堡乡洪涝灾害水利设施损毁修复项目</t>
  </si>
  <si>
    <t>新寨饮水工程：更换PE90管70米</t>
  </si>
  <si>
    <t>者兔乡洪涝灾害水利设施损毁修复项目</t>
  </si>
  <si>
    <t>糯乍饮水工程更换PE32管100米，更换PE25、PE20管200米；六郎饮水工程更换PE40管70米；未沟显饮水工程更换PE40管70米</t>
  </si>
  <si>
    <t>者太乡洪涝灾害水利设施损毁修复项目</t>
  </si>
  <si>
    <t>三家仁饮水工程：修复自来水水厂房。</t>
  </si>
  <si>
    <t>底圩乡洪涝灾害水利设施损毁修复项目</t>
  </si>
  <si>
    <t>平寨连片供水工程更换PE90管100米；那令自来水工程更换PE50管300米，闸阀井1个；那坡下寨饮水工程更换PE40管400米；老本地连片供水工程涂塑钢管DN90mm100米、PE90mm60米；上普片饮水工程维修取水口1处；下普片饮水工程PE75mm30米、PE50mm300米；上石尧饮水工程更换PE50管200米；那学饮水工程更换PE32管200米</t>
  </si>
  <si>
    <t>坝美镇洪涝灾害水利设施损毁修复项目</t>
  </si>
  <si>
    <t>安沙饮水工程：更换PE40管100米；50立方米调节池一个</t>
  </si>
  <si>
    <t>那洒镇自然能提水工程供水部分</t>
  </si>
  <si>
    <t>自然能提水机房及设备、动力管、提水管、200m³调节池1、100m³调节池2、50m³调节池2、30m³调节池1,10m³减压池4、供水管主管、供水支管、水表站桩水龙头。</t>
  </si>
  <si>
    <t>2022年板蚌乡村旅游精品示范村建设项目</t>
  </si>
  <si>
    <t>垃圾治理项目1个，板蚌村饮水工程项目700米，老寨道路建设项目1.1公里，排水排污项目2.5公里。</t>
  </si>
  <si>
    <t>板蚌村委会</t>
  </si>
  <si>
    <t>2022年八宝镇八甲乡村旅游精品示范村建设项目</t>
  </si>
  <si>
    <t>排水排污项目2300米，河道生态修复2公里。</t>
  </si>
  <si>
    <t>八甲村委会</t>
  </si>
  <si>
    <t>2022年南屏镇大牙扫乡村旅游精品示范村建设项目</t>
  </si>
  <si>
    <t>大牙扫小组村内道路硬化项目3500平方米，大牙扫小组排水排污项目430米，垃圾治理项目100个。</t>
  </si>
  <si>
    <t>大牙扫村委会</t>
  </si>
  <si>
    <t>2022年曙光乡空山乡村旅游精品示范村建设项目</t>
  </si>
  <si>
    <t>新修农耕产业路7.6公里，5万元/公里。新建大田灌溉沟300米。规格：内空1.2*1.2，沟帮采用毛石挡土墙，上底宽1.5米，下口宽0.5米，高1.4米，沟底浇灌0.1平方米，沟侧及上表面M10抹面。补助标准：700元/米。村内排水排污建设项目2960米，公厕建设项目3个，污水处理项目3个，村内道路硬化项目7070平方米，村内挡墙建设项目390立方米，空山老寨河沟治理项目800米。</t>
  </si>
  <si>
    <t>空山村委会</t>
  </si>
  <si>
    <t>2022年黑支果乡牡宜乡村旅游精品示范村建设项目</t>
  </si>
  <si>
    <t>村内排水排污建设项目4100米，村内道路硬化项目11700平方米，进村道路硬化项目700米。</t>
  </si>
  <si>
    <t>牡宜村委会</t>
  </si>
  <si>
    <t>2022年篆角乡下寨乡村旅游精品示范村建设项目</t>
  </si>
  <si>
    <t>改扩建产业路5.8公里，清水沟5公里，挡墙150立方米。排污沟建设项目1500米，挡墙建设项目1255立方米，村内道路硬化项目8671平方米，公厕建设项目6间，饮水提升项目5个。</t>
  </si>
  <si>
    <t>下寨村委会</t>
  </si>
  <si>
    <t>2022年珠街镇放羊乡村旅游精品示范村建设项目</t>
  </si>
  <si>
    <t>公厕建设项目5座，村内道路硬化项目12300平方米，垃圾治理项目1个。</t>
  </si>
  <si>
    <t>放羊村委会</t>
  </si>
  <si>
    <t>2022年那洒镇贵马乡村旅游精品示范村建设项目</t>
  </si>
  <si>
    <t>村内道路硬化项目861平方米，贵马村委会垃圾收集池建设1个，村内排水排污建设项目3710米，到户排水排污建设项目6900平方米，污水处理池建设项目1个。</t>
  </si>
  <si>
    <t>贵马村委会</t>
  </si>
  <si>
    <t>2022年五珠乡村旅游精品示范村建设项目</t>
  </si>
  <si>
    <t>排水沟建设项目400米，浆砌石挡土墙建设项目240平方米，村内主干道硬化项目26111平方米，垃圾治理项目8个。</t>
  </si>
  <si>
    <t>五珠村委会</t>
  </si>
  <si>
    <t>2022年者兔乡斗月乡村旅游精品示范村建设项目</t>
  </si>
  <si>
    <t>饮水提升项目9个，垃圾治理项目1个，村内道路安全护栏项目1800米。</t>
  </si>
  <si>
    <t>斗月村委会</t>
  </si>
  <si>
    <t>2022年者太乡村旅游精品示范村建设项目</t>
  </si>
  <si>
    <t>村内排水沟建设项目2460米，村内道路硬化项目5770平方米，未骂村污水处理池建设项目1个，村小组垃圾收集处理项目1个，未那基小组挡墙建设项目260立方米，平贵村小组桥梁建设项目3座。</t>
  </si>
  <si>
    <t>者太村委会</t>
  </si>
  <si>
    <t>2022年底圩乡同剪乡村旅游精品示范村建设项目</t>
  </si>
  <si>
    <t>垃圾收集处理项目20个，村内排水排污建设项目4385米，村内道路硬化项目9350平方米，村内挡墙建设项目1800立方米，公厕建设项目2座。</t>
  </si>
  <si>
    <t>同剪村委会</t>
  </si>
  <si>
    <t>2022年坝美镇堂上乡村旅游精品示范村建设项目</t>
  </si>
  <si>
    <t>实施产业路改造铺砂建设长8.45公里，采用天然砂石进行铺设，采用压路机填平压平，厚度不低于30公分，结合实际进行侧沟建设，深度不低于60分，宽度不低于40分，结合实际进行填埋涵管，按照单价4.3万元/公里。村内排水排污建设项目6955米，污水处理项目82立方米，村内道路硬化项目5400平方米。</t>
  </si>
  <si>
    <t>堂上村委会</t>
  </si>
  <si>
    <t>旧莫乡昔板乡村旅游精品示范村建设项目</t>
  </si>
  <si>
    <t>村内道路硬化项目3750平方米。</t>
  </si>
  <si>
    <t>昔板村委会</t>
  </si>
  <si>
    <t>杨柳井乡宝月关乡村旅游精品示范村建设项目</t>
  </si>
  <si>
    <t>村内排污管道沟渠建设500米，进村道路硬化项目2公里6000平方米。</t>
  </si>
  <si>
    <t>宝月关村委会</t>
  </si>
  <si>
    <t>2022年坝美镇法利乡村旅游美丽村庄建设项目</t>
  </si>
  <si>
    <t>产业路建设项目11公里、污水处理池建设项目1个，排污涵管安装建设项目1470米，村内道路硬化项目5188平方米，村内道路挡墙建设项目1351.87立方米。</t>
  </si>
  <si>
    <t>2022年板蚌乡木艾乡村旅游美丽村庄建设项目</t>
  </si>
  <si>
    <t>挡土墙1500立方米，村内道路硬化280平方米，排污管1500米。</t>
  </si>
  <si>
    <t>2022年底圩乡江那乡村旅游美丽村庄建设项目</t>
  </si>
  <si>
    <t>村内排水排污项目1个，垃圾收集点2个，村内道路硬化10950平方米，挡墙建设900立方米，公厕建设1个。</t>
  </si>
  <si>
    <t>同剪村委会江那村小组</t>
  </si>
  <si>
    <t>2022年底圩乡楼板乡村旅游美丽村庄建设项目</t>
  </si>
  <si>
    <t>产业道路建设600米、灌溉沟渠700米、排水排污建设1300米、垃圾收集点1个、挡墙建设900立方米、村内道路硬化6800平方米。</t>
  </si>
  <si>
    <t>2022年董堡乡汤腊乡村旅游美丽村庄建设项目</t>
  </si>
  <si>
    <t>进村道路硬化5200平方米，村内道路硬化4800平方米，排水排污1800米，垃圾转运站1座。</t>
  </si>
  <si>
    <t>董仕基村委会汤腊村小组</t>
  </si>
  <si>
    <t>2022年黑支果乡木保乡村旅游美丽村庄建设项目</t>
  </si>
  <si>
    <t>内排水排污1800米，公厕建设1个，垃圾收集处理1座，村内道路硬化800平方米。</t>
  </si>
  <si>
    <t>乡木浪村委会木保村小组</t>
  </si>
  <si>
    <t>2022年旧莫乡下里蚌乡村旅游美丽村庄建设项目</t>
  </si>
  <si>
    <t>主干道排污沟2200米，垃圾收集处理1个，村内道路硬化4300平方米。</t>
  </si>
  <si>
    <t>板茂村委会下里蚌村小组</t>
  </si>
  <si>
    <t>2022年莲城镇落松地乡村旅游美丽村庄建设项目</t>
  </si>
  <si>
    <t>村内排水排污项目长600米，应急储水水池建设项目1个。</t>
  </si>
  <si>
    <t>坝汪村委会落松地村小组</t>
  </si>
  <si>
    <t>2022年那洒镇贵马乡村旅游美丽村庄建设项目</t>
  </si>
  <si>
    <t>村内道路硬化6375平方米，公厕建设1个，排水排污3000米，村内挡墙670平方米。</t>
  </si>
  <si>
    <t>贵马村委会贵马村小组</t>
  </si>
  <si>
    <t>2022年那洒镇新老里铺乡村旅游美丽村庄建设项目</t>
  </si>
  <si>
    <t>村内道路硬化1471平方米，村内挡墙建设580立方米。</t>
  </si>
  <si>
    <t>岜皓村委会新老里铺村小组</t>
  </si>
  <si>
    <t>2022年南屏镇花嘎乡村旅游美丽村庄建设项目</t>
  </si>
  <si>
    <t>村内挡墙建设项目200立方米，村内道路硬化项目164平方米，村内排水排污项目1个，村内饮水管网建设项目1个，村内公厕修缮建设项目1座。</t>
  </si>
  <si>
    <t>2022年南屏镇瓦厂乡村旅游美丽村庄建设项目</t>
  </si>
  <si>
    <t>村内水塘挡墙治理建设项目1个，村内挡墙建设项目600立方米，垃圾收集处理项目1个，村内排水排污项目2300米。</t>
  </si>
  <si>
    <t>2022年五珠乡懂拼下寨乡村旅游美丽村庄建设项目</t>
  </si>
  <si>
    <t>进村道路硬化项目2000平方米，排水沟建设项目1236米，村内排水排污项目150米，桥梁修复项目1座，村内挡墙建设项目100立方米。</t>
  </si>
  <si>
    <t>2022年五珠乡大西吉乡村旅游美丽村庄建设项目</t>
  </si>
  <si>
    <t>垃圾收集处理项目1个，排水排污项目3120米，村内主干道硬化项目2600平方米，桥梁修复项目1座。</t>
  </si>
  <si>
    <t>2022年杨柳井乡杉木桥乡村旅游美丽村庄建设项目</t>
  </si>
  <si>
    <t>村内排水排污项目550米，建设集体饮水水池100立方米1个，输水管63管2000米，村组道路加宽挡墙建设1576立方米，进村道路硬化项目950平方米，村内道路提级改造3350平方米。</t>
  </si>
  <si>
    <t>宝月关村委会杉木桥村小组</t>
  </si>
  <si>
    <t>2022年者太乡德窝乡村旅游美丽村庄建设项目</t>
  </si>
  <si>
    <t>垃圾收集处理1个，污水处理1个，道路维护4000米，村内挡墙建设150立方米，公厕建设1座。</t>
  </si>
  <si>
    <t>2022年者太乡纳施乡村旅游美丽村庄建设项目</t>
  </si>
  <si>
    <t>垃圾收集处理1个，污水处理10立方米，村内道路2100平方米，塌方路段修复500米。</t>
  </si>
  <si>
    <t>2022年者兔乡弄框乡村旅游美丽村庄建设项目</t>
  </si>
  <si>
    <t>村内挡墙建设300立方米，村内排水排污2000米，村内道路安全护栏600米。</t>
  </si>
  <si>
    <t>2022年者兔乡弄南乡村旅游美丽村庄建设项目</t>
  </si>
  <si>
    <t>挡墙300立方米，村内道路安全护栏600米，村内排水排污1500米，修缮村内公厕1个。</t>
  </si>
  <si>
    <t>2022年珠街镇三台地乡村旅游美丽村庄建设项目</t>
  </si>
  <si>
    <t>排水排污主管道800米，饮水取用点修缮建设1个，村内道路硬化4045平方米，公厕建设1个，垃圾处理中转站1个，河道治理900米。</t>
  </si>
  <si>
    <t>里吉村委会三台地村小组</t>
  </si>
  <si>
    <t>2022年珠街镇长冲乡村旅游美丽村庄建设项目</t>
  </si>
  <si>
    <t>村内道路硬化16660平方米，公厕建设1座，排水沟900米，村内古树保护1个。</t>
  </si>
  <si>
    <t>放羊村委会长冲村小组</t>
  </si>
  <si>
    <t>2022年珠琳镇石盆乡村旅游美丽村庄建设项目</t>
  </si>
  <si>
    <t>村内道路硬化2500平方米，挡土墙1079立方米，饮水池修缮1个，无害化公厕1个。</t>
  </si>
  <si>
    <t>吊井村委会石盆村小组</t>
  </si>
  <si>
    <t>2022年珠琳镇塘子边乡村旅游美丽村庄建设项目</t>
  </si>
  <si>
    <t>公厕改造1座，饮水管建2100米，水塘修缮1个，村内道路硬化1500平方米。</t>
  </si>
  <si>
    <t>新寨村委会塘子边村小组</t>
  </si>
  <si>
    <t>2022年篆角乡鸡街新寨乡村旅游美丽村庄建设项目</t>
  </si>
  <si>
    <t>村内排水排污340米，村内道路硬化6944平方米。</t>
  </si>
  <si>
    <t>阿渺村委会鸡街新寨村小组</t>
  </si>
  <si>
    <t>2022年篆角乡阿渺新寨乡村旅游美丽村庄建设项目</t>
  </si>
  <si>
    <t>新建10立方米取水池1件，村内排水排污2500米，村内道路硬化2000平方米，旱厕改水厕1座。</t>
  </si>
  <si>
    <t>阿渺村委会阿渺新寨村小组</t>
  </si>
  <si>
    <t>2022年黑支果乡村旅游美丽村庄建设项目</t>
  </si>
  <si>
    <t>村内人行道改造1200米，村内主干道硬化6000平方米，垃圾收集处理1个。</t>
  </si>
  <si>
    <t>黑支果村委会黑支果村小组</t>
  </si>
  <si>
    <t>2022年珠琳镇母猪嘎乡村旅游美丽村庄建设项目</t>
  </si>
  <si>
    <t>村内道路硬化1200平方米，建设1个100立方三级净化池一座。</t>
  </si>
  <si>
    <t>阿卡黑村委会母猪嘎村小组</t>
  </si>
  <si>
    <t>曙光乡波么大寨乡村旅游美丽村庄建设项目</t>
  </si>
  <si>
    <t>道路建设300米。</t>
  </si>
  <si>
    <t>珠琳镇马安山乡村旅游美丽村庄建设项目</t>
  </si>
  <si>
    <t>设水塘护栏220米，村内建设排水沟150米。</t>
  </si>
  <si>
    <t>阿卡黑村委会马安山村</t>
  </si>
  <si>
    <t>者兔乡马碧村集体农庄附属设施建设项目</t>
  </si>
  <si>
    <t>一、壮族民俗文化氛围营造：具有当地壮族杆栏式民居房屋风格元素，做防腐、防水处理，共500㎡，单价1800元/㎡，共计90万元。二、旅游接待服务设施建设及文创设计，共计5万元。三、集体农庄迎宾门设计及建设，共2套，3万元/套，共计6万元。四、马碧集体农庄村组道路硬化2300㎡，其中游客中心附近(含超市背后)硬化路面1300㎡、马碧小寨11户硬化路面1000㎡，（设计规格：20mm厚，3.5米宽，单价130元/㎡），共计30万元。</t>
  </si>
  <si>
    <t>者莫村委会马碧小组</t>
  </si>
  <si>
    <t>2.小型农田水利设施建设</t>
  </si>
  <si>
    <t>以工代振项目为主，小型农田建设和“五小”水利项目</t>
  </si>
  <si>
    <t>3.农业产业园区建设</t>
  </si>
  <si>
    <t>有条件的乡镇，可以在园区中，规划建设村集经济产业项目</t>
  </si>
  <si>
    <t>（四）产业服务支撑项目</t>
  </si>
  <si>
    <t>1.科技服务</t>
  </si>
  <si>
    <t>广南县2022年受污染耕地安全利用项目</t>
  </si>
  <si>
    <t>受污染耕地种植情况调查、耕地变非耕地核实12.3万亩，受污染耕地安全利用措施落地12.3万亩，农产品-土壤协同监测230个点位。</t>
  </si>
  <si>
    <t>广南县农业产业政策性奖补项目</t>
  </si>
  <si>
    <t>对全县农业产业种源，产业基地，科技产品研发，品牌创建，生产技能提升，技改，销售扩展进行奖补,计划奖补3个以上新型经营主体，奖补资金100万元以上。</t>
  </si>
  <si>
    <t>全县</t>
  </si>
  <si>
    <t>2.人才培养</t>
  </si>
  <si>
    <t>人次</t>
  </si>
  <si>
    <t>人才培养</t>
  </si>
  <si>
    <t>以学习贯彻习近平总书记关于“三农”工作重要论述、上级关于实施乡村振兴战略的重大决策部署为主线，举办乡村振兴专题培训班；实施乡土人才培养计划，年内完成10名左右乡土人才评选评定。</t>
  </si>
  <si>
    <t>县委组织部</t>
  </si>
  <si>
    <t>中国宝武集团援建广南县2022年培训项目</t>
  </si>
  <si>
    <t>由县委组织部牵头，相关部门承办，举办广南县2022年乡村振兴专题培训班共三期。在县第九中学设主会场，各乡（镇）设置分会场。参训人员：部分县直属部门机关干部、乡（镇）干部、县域国有企业和事业单位领导人员、村（社区）干部、驻村干部共1000人次。共计20万元。</t>
  </si>
  <si>
    <t>由县乡村振兴局组织实施，举办广南县2022年项目规划与管理、防返贫动态监测和帮扶业务等专题培训班共三期，每期100人次，共300人次。培训对象为18个乡（镇）乡村振兴工作分管领导1名、业务骨干2名共54人，行业部门分管领导、业务骨干各1名共46人。共计10万元。</t>
  </si>
  <si>
    <t>广南县2022年基层农技推广体系改革与建设项目</t>
  </si>
  <si>
    <t>按2022年州级下达任务实施基层农技推广体系改革与建设项目要求，打造 3 个集示范展示、培训指导、科普教育等多功能、一体化的农业科技示范展示基地，在农业科技展示基地开展 6（场）次以上的年度主推技术展示示范活动；推广 7 项（次）以上的农业主推技术；遴选 108 人的基层农技人员参加 5 天以上异地脱产培训。</t>
  </si>
  <si>
    <t>中国宝武集团援建广南县2023年培训项目</t>
  </si>
  <si>
    <t>投入资金25万元，由县委组织部实施：（1）结合开展学习贯彻党的二十大精神专题学习，组织全县科级干部、村（社区）党组织书记约750人在县委党校集中培训，深刻领会社会主义经济建设、政治建设、文化建设、社会建设、生态文明建设等方面的重大部署；开展驻村第一书记（工作队长）和工作队员约400人全覆盖能力提升培训，进一步提升全县驻村工作队员履职能力和工作水平，不断推进乡村振兴。（2）组织50名县直部门、乡（镇）干部到省外先进地区专题学习党的二十大精神、乡村振兴、基层治理体系和治理能力现代化等内容。</t>
  </si>
  <si>
    <t>广南县2023年项目规划与管理、防返贫动态监测和帮扶业务等专题培训200人次。</t>
  </si>
  <si>
    <t>3.农业社会化服务</t>
  </si>
  <si>
    <t>广南县农作物秸秆和畜禽粪污综合利用绿色循环农业项目</t>
  </si>
  <si>
    <t>项目投资5800万元，主要建设：一、基础设施；二、设备购置；三、项目勘探设计和相关图纸设计。项目规划总用地面积约为25000平方米，总建筑面积15000平方米。根据《广南县人民政府办公室关于印发2022年农业产业化发展奖补10条措施的通知》（广政办发〔2022〕63号），针对新建农业项目完成固定资产投资1000--10000万元以内的，按总投资额的10%进行奖补，具体总投资按实际结算审计报告工程量的10%申请奖补资金。</t>
  </si>
  <si>
    <t>五珠老厂</t>
  </si>
  <si>
    <t>广南现代农业产业振兴平台</t>
  </si>
  <si>
    <t>建设广南县数字蔬菜一张图、数字蔬菜生产管控系统、数字蔬菜示范试验基地和数字蔬菜运营服务综合管理系统。数字蔬菜一张图支持20万亩绿色蔬菜基地覆盖，其中数字蔬菜示范试验基地实现300亩物联网数据采集；数字蔬菜生产管控系统支持20万亩绿色蔬菜基地产业化管控、300亩数字蔬菜示范试验基地全程数字化管控；数字蔬菜运营服务综合管理系统支持广南县农业产业全产业链相关主体及产业配套服务商的基本信息、产品与服务信息等的管理。</t>
  </si>
  <si>
    <t>（五）金融保险配套项目</t>
  </si>
  <si>
    <t>1.小额贷款贴息</t>
  </si>
  <si>
    <t>万元</t>
  </si>
  <si>
    <t>1.1小额贷款贴息</t>
  </si>
  <si>
    <t>广南县小额信贷贴息项目</t>
  </si>
  <si>
    <t>对全县9100户脱贫户和边缘易致贫户的4.35亿小额贷款进行贴息，支持监测对象发展农业产业。</t>
  </si>
  <si>
    <t>广南县18个乡（镇）</t>
  </si>
  <si>
    <t>1.2 金融扶持贷款贴息项目</t>
  </si>
  <si>
    <t>广南县2020年高峰牛产业“四梁八柱”体系建设金融扶持贷款贴息项目</t>
  </si>
  <si>
    <t>在广南县15个乡镇119个养殖主体实施高峰牛养殖贷款贴息项目，计划贴息108.89万元。</t>
  </si>
  <si>
    <t>2.新型经营主体贷款贴息</t>
  </si>
  <si>
    <t>3.特色产业保险保费补助</t>
  </si>
  <si>
    <t>4.小额信贷风险补偿金</t>
  </si>
  <si>
    <t>5.防贫保险（基金）</t>
  </si>
  <si>
    <t>6.其他产业金融保障</t>
  </si>
  <si>
    <t>二、稳岗就业创业工程</t>
  </si>
  <si>
    <t>（一）外出务工补助项目</t>
  </si>
  <si>
    <t>1.外出务工交通费补助</t>
  </si>
  <si>
    <t>外出务工交通费补助、生产奖补、劳务补助等</t>
  </si>
  <si>
    <t>脱贫劳动力外出务工补助项目</t>
  </si>
  <si>
    <t>人</t>
  </si>
  <si>
    <t>对2022年在疫情中、高风险地区就业并稳岗3个月以上的脱贫劳动力，按照每人1000元的标准给予务工补助，计划补助2840人</t>
  </si>
  <si>
    <t>县人社局</t>
  </si>
  <si>
    <t>广南县外出务工交通费补助</t>
  </si>
  <si>
    <t>外出务工交通费补助10000人，补助标准1000/人/年。</t>
  </si>
  <si>
    <t>2.稳岗就业奖补</t>
  </si>
  <si>
    <t>（二）就业培训补助项目</t>
  </si>
  <si>
    <t>1.技能培训补助</t>
  </si>
  <si>
    <t>技能培训、以工代培训、创业培训、创业补助、乡村工匠培训、乡村工匠师培育等</t>
  </si>
  <si>
    <t>莲城镇2022年技能培训补助</t>
  </si>
  <si>
    <t>开展技能培训3851人次，补助标准1500/人次</t>
  </si>
  <si>
    <t>珠琳镇2022年技能培训补助</t>
  </si>
  <si>
    <t>开展技能培训3491人次，补助标准1500/人次</t>
  </si>
  <si>
    <t>八宝镇2022年技能培训补助</t>
  </si>
  <si>
    <t>开展技能培训2884人次，补助标准1500/人次</t>
  </si>
  <si>
    <t>南屏镇2022年技能培训补助</t>
  </si>
  <si>
    <t>开展技能培训1855人次，补助标准1500/人次</t>
  </si>
  <si>
    <t>旧莫乡2022年技能培训补助</t>
  </si>
  <si>
    <t>开展技能培训1987人次，补助标准1500/人次</t>
  </si>
  <si>
    <t>杨柳井乡2022年技能培训补助</t>
  </si>
  <si>
    <t>开展技能培训1236人次，补助标准1500/人次</t>
  </si>
  <si>
    <t>者太乡2022年技能培训补助</t>
  </si>
  <si>
    <t>开展技能培训1614人次，补助标准1500/人次</t>
  </si>
  <si>
    <t>黑支果乡2022年技能培训补助</t>
  </si>
  <si>
    <t>开展技能培训2339人次，补助标准1500/人次</t>
  </si>
  <si>
    <t>珠街镇2022年技能培训补助</t>
  </si>
  <si>
    <t>开展技能培训1690人次，补助标准1500/人次</t>
  </si>
  <si>
    <t>篆角乡2022年技能培训补助</t>
  </si>
  <si>
    <t>开展技能培训1223人次，补助标准1500/人次</t>
  </si>
  <si>
    <t>者兔乡2022年技能培训补助</t>
  </si>
  <si>
    <t>开展技能培训1501人次，补助标准1500/人次</t>
  </si>
  <si>
    <t>坝美镇2022年技能培训补助</t>
  </si>
  <si>
    <t>开展技能培训2107人次，补助标准1500/人次</t>
  </si>
  <si>
    <t>那洒镇2022年技能培训补助</t>
  </si>
  <si>
    <t>开展技能培训1717人次，补助标准1500/人次</t>
  </si>
  <si>
    <t>曙光乡2022年技能培训补助</t>
  </si>
  <si>
    <t>开展技能培训1006人次，补助标准1500/人次</t>
  </si>
  <si>
    <t>板蚌乡2022年技能培训补助</t>
  </si>
  <si>
    <t>开展技能培训733人次，补助标准1500/人次</t>
  </si>
  <si>
    <t>董堡乡2022年技能培训补助</t>
  </si>
  <si>
    <t>开展技能培训542人次，补助标准1500/人次</t>
  </si>
  <si>
    <t>五珠乡2022年技能培训补助</t>
  </si>
  <si>
    <t>开展技能培训1146人次，补助标准1500/人次</t>
  </si>
  <si>
    <t>底圩乡2022年技能培训补助</t>
  </si>
  <si>
    <t>开展技能培训1351人次，补助标准1500/人次</t>
  </si>
  <si>
    <t>拟计划在全县范围内组织开展农村劳动力就业职业技能培训4期150人次，培训工种根据培训对象确定。</t>
  </si>
  <si>
    <t>结合广南县农业产业发展现状和产业发展需求实际，以特色水果、蔬菜、油菜、生猪、辣椒等其他区域性产业为补充，加大种植、养殖、管理、服务等方面的培训。培训10期以上，700人次。共计10万元。</t>
  </si>
  <si>
    <t>在18个乡镇开展农村劳动力职业技能培训270人次。</t>
  </si>
  <si>
    <t>围绕“一县一业”“一乡一特”“一村一品”开展主推品种、技术示范推广培训；组织参加特色优势农产品外出推荐展销活动；三是县内农业科技示范主体、经营主体创业创新培训；四是政府购买社会化服务。培训700人次。</t>
  </si>
  <si>
    <t>2.以工代训补助</t>
  </si>
  <si>
    <t>（三）创业补助项目</t>
  </si>
  <si>
    <t>1.创业培训补助</t>
  </si>
  <si>
    <t>拟计划在全县范围内组织开展SYB创业培训或网络创业培训4期120人次。</t>
  </si>
  <si>
    <t>2.创业增收奖补</t>
  </si>
  <si>
    <t>（四）公益性岗位</t>
  </si>
  <si>
    <t>1.公益性岗位</t>
  </si>
  <si>
    <t>常态化乡村公益性就业岗位</t>
  </si>
  <si>
    <t>1.1生态护林员项目</t>
  </si>
  <si>
    <t>莲城镇2022年生态护林员项目</t>
  </si>
  <si>
    <t>选聘生态护林员1440人，补助标准10000元/人/年。</t>
  </si>
  <si>
    <t>董堡乡2022年生态护林员项目</t>
  </si>
  <si>
    <t>选聘生态护林员696人，补助标准10000元/人/年。</t>
  </si>
  <si>
    <t>旧莫乡2022年生态护林员项目</t>
  </si>
  <si>
    <t>选聘生态护林员1216人，补助标准10000元/人/年。</t>
  </si>
  <si>
    <t>杨柳井乡2022年生态护林员项目</t>
  </si>
  <si>
    <t>选聘生态护林员1068人，补助标准10000元/人/年。</t>
  </si>
  <si>
    <t>板蚌乡2022年生态护林员项目</t>
  </si>
  <si>
    <t>选聘生态护林员660人，补助标准10000元/人/年。</t>
  </si>
  <si>
    <t>八宝镇2022年生态护林员项目</t>
  </si>
  <si>
    <t>选聘生态护林员1376人，补助标准10000元/人/年。</t>
  </si>
  <si>
    <t>南屏镇2022年生态护林员项目</t>
  </si>
  <si>
    <t>选聘生态护林员1212人，补助标准10000元/人/年。</t>
  </si>
  <si>
    <t>曙光乡2022年生态护林员项目</t>
  </si>
  <si>
    <t>选聘生态护林员804人，补助标准10000元/人/年。</t>
  </si>
  <si>
    <t>黑支果乡2022年生态护林员项目</t>
  </si>
  <si>
    <t>选聘生态护林员1320人，补助标准10000元/人/年。</t>
  </si>
  <si>
    <t>珠街镇2022年生态护林员项目</t>
  </si>
  <si>
    <t>选聘生态护林员808人，补助标准10000元/人/年。</t>
  </si>
  <si>
    <t>篆角乡2022年生态护林员项目</t>
  </si>
  <si>
    <t>选聘生态护林员864人，补助标准10000元/人/年。</t>
  </si>
  <si>
    <t>那洒镇2022年生态护林员项目</t>
  </si>
  <si>
    <t>选聘生态护林员1088人，补助标准10000元/人/年。</t>
  </si>
  <si>
    <t>五珠乡2022年生态护林员项目</t>
  </si>
  <si>
    <t>选聘生态护林员652人，补助标准10000元/人/年。</t>
  </si>
  <si>
    <t>珠琳镇2022年生态护林员项目</t>
  </si>
  <si>
    <t>选聘生态护林员1140人，补助标准10000元/人/年。</t>
  </si>
  <si>
    <t>者兔乡2022年生态护林员项目</t>
  </si>
  <si>
    <t>选聘生态护林员1128人，补助标准10000元/人/年。</t>
  </si>
  <si>
    <t>者太乡2022年生态护林员项目</t>
  </si>
  <si>
    <t>选聘生态护林员1032人，补助标准10000元/人/年。</t>
  </si>
  <si>
    <t>底圩乡2022年生态护林员项目</t>
  </si>
  <si>
    <t>选聘生态护林员724人，补助标准10000元/人/年。</t>
  </si>
  <si>
    <t>坝美镇2022年生态护林员项目</t>
  </si>
  <si>
    <t>选聘生态护林员772人，补助标准10000元/人/年。</t>
  </si>
  <si>
    <t>1.2常态化乡村公益性就业岗位</t>
  </si>
  <si>
    <t>广南县公益性岗位项目</t>
  </si>
  <si>
    <t>常态化乡村公益性就业岗位7800个（按月动态管理）</t>
  </si>
  <si>
    <t>2.公益性岗位（监测对象）</t>
  </si>
  <si>
    <t>监测对象专属乡村公益性就业岗位</t>
  </si>
  <si>
    <t>三、易地搬迁后扶工程</t>
  </si>
  <si>
    <t>1.公共服务岗位</t>
  </si>
  <si>
    <t>莲城镇圆梦社区易地搬迁安置点就业帮扶项目</t>
  </si>
  <si>
    <t>1.针对55—60周岁新开发公益性岗位保洁员335个，800元/月/人；2.针对61—65周岁新开发公益岗位卫生巡查员、政策宣传员共192个，400元/月/人；3.针对66周岁以上开发环境监督员、疫情防控监督员604个，400元/月/人；4.新开发楼栋长、副楼栋长40个，1350元/月/人；5.针对年末考核优秀按规定给予一定的考核优秀奖</t>
  </si>
  <si>
    <t>2022——2025</t>
  </si>
  <si>
    <t>通过安置公益性岗位开展就业帮扶，开发楼栋长10人，卫生巡查员270人，政策宣传员220人，并做好动态管理工作，解决就业困难群众就近就地就业500人</t>
  </si>
  <si>
    <t>2.“一站式”社区综合服务设施建设</t>
  </si>
  <si>
    <t>圆梦社区易地搬迁点产业配套基础设施建设项目</t>
  </si>
  <si>
    <t>拟建设健身活动广场硬化5000平方米、搭建顶棚2500平方米、围墙2000平方米，配套健身设施、绿化及红白理事会。</t>
  </si>
  <si>
    <t>3.易地扶贫搬迁贷款债券贴息补助</t>
  </si>
  <si>
    <t>广南县金融扶贫广南县年易地搬迁补助资金项目</t>
  </si>
  <si>
    <t>2016—2019年易地扶贫搬迁项目贷款债券贴息补助</t>
  </si>
  <si>
    <t>圆梦社区易地扶贫搬迁物业费、水电费减免</t>
  </si>
  <si>
    <t>全县2102户易地扶贫搬迁减免物业管理费每户每年500元，减免水电费每户每年240元（每户每月减免水费5吨，电费10度）</t>
  </si>
  <si>
    <t>四、乡村基础设施工程</t>
  </si>
  <si>
    <t>（一）村庄规划编制（含编修）项目</t>
  </si>
  <si>
    <t>行政村/个</t>
  </si>
  <si>
    <t>编制和实施《“多规合一”实用性村庄规划》，强化村级集体土地管理、经营、收益和乡村振兴项目建设</t>
  </si>
  <si>
    <t>“干部规划家乡行动”村庄规划编制工作</t>
  </si>
  <si>
    <t>实施普龙村、坝庄村、叮当村、者戛村、石尧村共5个行政村（社区）“多规合一”实用性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</si>
  <si>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老路村、罗瓦村、老井村、董弄村共4个行政村（社区）实用性村庄规划编制，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</si>
  <si>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木浪村、新街村、天生桥村、脚木塘村、龙滩村、鼠街村、马稍村、坪寨村、夷郎村共9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</si>
  <si>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板榔村、里洋村、龙瓜村、猫街村、里卡村、威龙村、西洛村共7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</si>
  <si>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董那孟社区、小广南社区、端讽社区、细掌村委会、那朵村委会、老龙村委会、坡孟村委会、端鸠村委会、赛京村委会共9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</si>
  <si>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维莫村、岜皓村、贵马村、长箐村、魁母甲村、龙汪洞村、麻巫村、石丫口村共8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</si>
  <si>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小阿暮村、干沟村、花榜村、大牙扫村、冉家屋基村、坝聋村共6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</si>
  <si>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马堡村、牛泥塘村、田心寨村共3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</si>
  <si>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西洋村、普弄村、骂然村、阿用村、龙哈村、石笋村、扣莱村共7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</si>
  <si>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者街村、木乍村、那耐村、者妈村、革佣村共5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</si>
  <si>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红石岩村、石盆村、六良箐村共3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</si>
  <si>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交播村、板幕村、甲坝村、杨柳树村、百乐村、砂斗村、乐共村、俄色村、老寨村、甘蔗园村、坝哈村、平邑村共12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</si>
  <si>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平老村、麻栗村共2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</si>
  <si>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堂上农场社区、石山社区、者烈村、董幕村、那洞村、堂上村、同应村、八达村、者卡村、普南村、大田村、者孟村、底先村、青石村、洛里村共14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</si>
  <si>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大田村共1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</si>
  <si>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里吉村、尼录村、小阿章村、放羊村共4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</si>
  <si>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以兔村、吊井村、西吉村、西基德村、新寨村、羊街村、中寨村、阿哈村共8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</si>
  <si>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实施下寨村、坝熬村、布标村、干坝村共4个行政村（社区）村庄规划编制工作，形成行政村的规划编制成果草案并录入云南省干部规划家乡信息系统，落实上位国土空间规划的目标，为开展乡村国土空间开发保护活动、实施国土空间用途管制、核发乡村建设项目规划许可及各类建设提供法定依据。</t>
  </si>
  <si>
    <t>（二）农村基础设施项目</t>
  </si>
  <si>
    <t>1.农村道路建设</t>
  </si>
  <si>
    <t>30户以上村小组（自然村）道路硬化，包括小型涵洞、小型桥梁、生命防护工程等。</t>
  </si>
  <si>
    <t>M2</t>
  </si>
  <si>
    <t>30户以上村小组（自然村）村庄内公共主干路、村民避险应急场所、通户路硬化等</t>
  </si>
  <si>
    <t>中国宝武集团援建旧莫乡威龙村委会斗牡库村小组进村道路硬化项目</t>
  </si>
  <si>
    <t>投入宝武帮扶资金40万元，在旧莫乡威龙村委会斗牡库村小组进村道路硬化建设：道路硬化4000平方米，道路宽6米，长700米，C25，厚度0.2米，涵管2条，路面相隔5米切割1条收缩缝。含项目设计、监理、审计费共计1.2万元。</t>
  </si>
  <si>
    <t>中国宝武集团援建坝美镇董幕村小组村内道路硬化项目</t>
  </si>
  <si>
    <t>投入宝武帮扶资金100万元，在坝美镇董幕小组实施村内道路硬化建设：1.项目涉及两段：总长度2000米，总面积11200平方（含原路基清除后垫层）。其中A段长1200米、宽6米，面积7200平方米；B段长800米，宽5米，面积4000平方米；2.道路路沿挡墙维修共588.23立方（含新修部分）。含项目设计、监理、审计费共计3万元。</t>
  </si>
  <si>
    <t>广南县农村产业公路建设项目（30户以上自然村通硬化路）</t>
  </si>
  <si>
    <t>实施农村产业道路硬化2331公里，路面宽度为3.5米水泥混凝土路面。推动农村发展沙糖桔、甘蔗、八角、茶叶、旅游、油茶、烤烟、李子、蔬菜、八宝米、高峰牛、野生菌、杉木等产业</t>
  </si>
  <si>
    <t>广南县危桥改造项目</t>
  </si>
  <si>
    <t>新建改造桥梁17座，新建马路桥、别烈桥、石笋桥、猴爬岩桥，改造新寨桥、阿渺桥、岔河桥。</t>
  </si>
  <si>
    <t>旧莫、坝美、篆角、五珠、者太</t>
  </si>
  <si>
    <t>广南县农村公路安防工程</t>
  </si>
  <si>
    <t>实施安全生命防护工程建设项目共计240公里，主要建.设波形梁护栏，交通标识标牌等防护设施。</t>
  </si>
  <si>
    <t>2.农村供水保障设施</t>
  </si>
  <si>
    <t>自然村/组</t>
  </si>
  <si>
    <t>巩固农村饮水安全脱贫攻坚成果及补齐短板等项目</t>
  </si>
  <si>
    <t>莲城镇2022年农村饮水安全工程维修养护项目</t>
  </si>
  <si>
    <t>6件农村饮水安全工程维修养护项目。那朵下坝斗建引水管DN40PE塑管3050m，取水箱、调节水池15立方m、供水管DN40PE塑管150m、水表水龙头配套13套。端鸠那多水池维修，更换供水主管DN50PE塑管850m，建引水管DN40PE塑管1500m补水，水表水龙头配套32套。端鸠浪马上维修取水箱，建供水管DN63PE塑管750m，支管DN40PE塑管1800m，入户管DN32PE塑管1500m，水表水龙头配套104套。端鸠那弄新建取水箱，维修50立方米调节水池、引水管DN50PE塑管2300m，建供水管DN63PE塑管750m，支管DN40PE塑管800m，入户管DN32PE塑管1500m，DN25PE塑管2500m，水表水龙头配套43套。端鸠旧纳新建取水箱，维修50立方米调节水池、引水管DN40PE塑管2300m，水表水龙头配套23套。端鸠里月上寨维修50立方米调节水池一个。</t>
  </si>
  <si>
    <t>旧莫乡2022年农村饮水安全工程维修养护项目</t>
  </si>
  <si>
    <t>8件农村饮水安全工程维修养护项目。西洛老街更换供主管DN50PE塑管600m、支管DN32PE塑管600m，入户管DN25PE塑管700m，水表水龙头配套46套。西洛西莫更换引水主管DN50PE塑管2000m、供主管DN50PE塑管200m，支管DN32PE塑管400m，入户管DN25PE塑管450m，水表水龙头配套33套，新建取水池1个。板榔者茂更换引水主管DN63PE塑管1100m、新建水源工程及取水池1个。板茂四甲维修供水主管DN50镀锌管80m及取水设施。龙瓜鱼塘村内蓄60立方水池加盖和处漏（内壁采用钢筋混凝土浇筑）。龙瓜光优新建30立方蓄水池，提水管DN50塑管200m，供水主管DN50塑管200m、支管DN32塑管400m，入户管DN25PE塑管450m，水表水龙头配套42套，抽水设备。西洛里簸大寨更换引水主管DN50PE塑管2000m、供主DN50PE塑管1600m，支管DN32PE塑管800m，入户管DN25PE塑管1200m，水表水龙头配套99套。西洛里簸小寨更换供主DN50PE塑管2200m，支管DN32PE塑管1000m，入户管DN25PE塑管1400m，水表水龙头配套100套。</t>
  </si>
  <si>
    <t>珠街镇2022年农村饮水安全工程维修养护项目</t>
  </si>
  <si>
    <t>8件农村饮水安全工程维修养护项目。老卧河边更换新引水管PEDN32管2400m。小阿章豹子洞上下村维修提水水源点，新建50立方调节池，安装提水设备，安装PEDN32管500m提水管道。放羊维修取水口及饮水沟渠20m，水池围边。老卧川洞新建取水前池，安装饮水管道PEDN32管700m，新建50立方调节池。树科上中寨处理取水前池，另加一个水源补充，调节池补漏。里吉大寨新建50立方调节池。老卧新建50立方调节池。老卧小鱼沟调节池50立方处漏。</t>
  </si>
  <si>
    <t>坝美镇2022年农村饮水安全工程维修养护项目</t>
  </si>
  <si>
    <t>15件农村饮水安全工程维修养护项目。者孟茅草坪新建取水口一个。者歪坡烈新建30m³水池一个。八达坡舍上组新建50m³水池一个。洛里坡科新建30m³水池一个。八达平孟新建3㎞PE DN32管，安装水表龙头15户。普南普千修复饮水沟。普南安沙新建取水口一个。青石新寨新建水表龙头21套。那洞大理现水表龙头50套。普南上瓦厂水表龙头18套。普南安卡新建取水口一个。青石龙幕新建取水口一个，安装3㎞PE DN32管，安装水表龙头26户。八达弄怀新建取水口一个。堂上者纳中寨新建取水口一个。洛里弄追新建取水口一个，安装PE管DN40管2000m。</t>
  </si>
  <si>
    <t>五珠乡2022年农村饮水安全工程维修养护项目</t>
  </si>
  <si>
    <t>1件农村饮水安全工程维修养护项目。更换供水管道1500米（Φ63mm），入户管Φ25mm1650m、水表55套及相关配件。</t>
  </si>
  <si>
    <t>董堡乡2022年农村饮水安全工程维修养护项目</t>
  </si>
  <si>
    <t>那追。供水管网PE50mm1000m，PE40mm300m,PE25mm2000m，入户管水表配套70套。</t>
  </si>
  <si>
    <t>者太乡2022年农村饮水安全工程维修养护项目</t>
  </si>
  <si>
    <t>8件农村饮水安全工程维修养护项目。者太上乌拉安装PE32塑管900m。者太下洛桑安装PE32塑管1200m。未昔下寨新建30m³水池1个，PE40塑管2200m。未昔坡哈老寨新建30m³水池1个。三卡下洛角新建30m³水池1个，PE40塑管1200m。大田汪家寨新建集体水池100m³水池一座。大田未达新建20m³、新建取水口，PE32塑管1500m。者太平贵安装PE40塑管500m，厂区场地平整C20混凝土40m³。</t>
  </si>
  <si>
    <t>杨柳井乡2022年农村饮水安全工程维修养护项目</t>
  </si>
  <si>
    <t>5件农村饮水安全工程维修养护项目。海子老寨新建引水管PE40管1000m，供水主管PE50管1000m，供水支管PE32管1000m，入户管PE25管1200m，水龙头水表52套。扣莱纸厂湾更换供水主管PE32管1000m、PE25管1000m、入户水龙头水表安装20套。扣莱更换供水主管PN镀锌钢管500m、更换入户管网PE25管2000m，入户水龙头水表安装70套。阿用大园子更换PE40管1000m，PE32管1000m，安装水龙头水表47套。西洋街道新建取水池5立方1个，新建调节池30立方1个。</t>
  </si>
  <si>
    <t>那洒镇2022年农村饮水安全工程维修养护项目</t>
  </si>
  <si>
    <t>4件农村饮水安全工程维修养护项目。维莫小石洞更换引水管、供水管：PE50管1000m、PE40管4000m。维莫新寨更换水管：PE63管2000m、PE32管1500m、PE25管1000m、取水口处理。龙汪洞对门寨更换PE50管1500m、PE40管2000m。石丫口者业更换供水管网:PE50管500米、PE32管700m、PE25管1300m、建30m³水池、取水口处理。</t>
  </si>
  <si>
    <t>底圩乡2022年农村饮水安全工程维修养护项目</t>
  </si>
  <si>
    <t>5件农村饮水安全工程维修养护项目。底圩龙哈新建取水口3立方一座，引水管PE40管1200m。坝庄老寨新建取水口3立方一座，更换引水管PE50管650m，供水管PE63管200m、PE50管200m、PE40管400m、PE32管200m，入户管PE20管2400m，调节池渗漏维修40立方，计量设施61套。同剪那旦新建取水口2.1立方一座，引水管PE25管1400m，供水管PE40管200m、PE32管1000m，入户管PE20管600m，调节池15立方，计量设施20套。者戛夜思新建取水口3立方一座，引水管PE50管1500m。者戛坡克新建取水口3立方一座，引水管PE40管700m，供水管网PE50管300m、PE32管400m，入户管PE20管1000m，调节池30立方，计量设施34套。</t>
  </si>
  <si>
    <t>者兔乡2022年农村饮水安全工程维修养护项目</t>
  </si>
  <si>
    <t>7件农村饮水安全工程维修养护项目。者妈里夺七组老水池方量小，漏水严重，修复难度大。需要新建1个50m³水池，更换管网PE32水管2000m。那耐那古老寨无集体水池，各家各户从箐沟中引水。需新建1个30m³水池、更换PE25水管1000m。者莫六郎村内管网老化比较严重，漏水处较多。需更换供水主管PE50管200m与村内管网PE32、PE25管共计5000m。者莫革里更换村内管网PE32、PE25管；进水PE63管共2000m。木乍吐马老水池漏水，方量小且修复难度大。需新建30m³水池1个。斗月者日更换供水主管3000米，村内管网1500m。斗月一二三五组斗月一、二、三、五组为连片村寨，人口多，村内管网目前老化，存在漏水、渗水情况。需更换供水主管PE63管800m，村内管网PE40管4000m，PE32、PE25管共计6000m。</t>
  </si>
  <si>
    <t>曙光乡2022年农村饮水安全工程维修养护项目</t>
  </si>
  <si>
    <t>6件农村饮水安全工程维修养护项目。鸡街大凹塘老寨新建30m³调节池一个，维修供水管道PE50管1000m。鸡街腊七里老寨维修管道PE32管1500m。马堡龙街维修引水管网PE63管2000m。鸡街腊峰岩维修机井一个。田房杨家屋基维修取水箱5m³2个。牛泥塘里迂新建调节池50m³一个，维修改造供水管PE32管4000m。</t>
  </si>
  <si>
    <t>珠琳镇2022年农村饮水安全工程维修养护项目</t>
  </si>
  <si>
    <t>3件农村饮水安全工程维修养护项目。西吉白石岩安装村内分岔管800m（其中PE100级1.25MpaDN50塑管200m、DN40塑管200m、DN32塑管400m），入户管1500m（PE100级1.25MpaDN25塑管）。新寨对门寨新建一条供水管，管材为dn40内涂塑复核钢管长800m，dn32内涂塑复核钢管长500m，dn25内涂塑复核钢管长300m，dn20内涂塑复核钢管长300m。新寨謩诺安装维修提水系统两套（含单吸多级离心泵、电机、控制柜DZ系列80A空气开关等）。</t>
  </si>
  <si>
    <t>篆角乡2022年农村饮水安全工程维修养护项目</t>
  </si>
  <si>
    <t>3件农村饮水安全工程维修养护项目。大坪1.取水箱防渗处理；2.D90热熔机一套及各种型号配件、管材；3.引水管K3+150～K5+150和K7+850～K8+550段重新处理：（1）管槽人工开挖及回填2700m；（2）PE80级1.25MPa D90塑管安装450m（原管道接头处理）；（3）新建排气、排污阀5个，闸阀井5个。红岩骆家地引水主PE40塑料管4km，取水池5立方米1件干坝中寨取水池5立方米1件，引水主管PE40塑料管修复200m。</t>
  </si>
  <si>
    <t>八宝镇2022年农村饮水安全工程维修养护项目</t>
  </si>
  <si>
    <t>2件农村饮水安全工程维修养护项目。河野猛俄抽水管PE50管250米、浅水泵。交播肖家湾取水箱、供水管网。</t>
  </si>
  <si>
    <t>板蚌乡2022年农村饮水安全工程维修养护项目</t>
  </si>
  <si>
    <t>6件农村饮水安全工程维修养护项目。板蚌集镇更换PE90管500m，混凝土切割36方，混凝土回填30方。永怀维修50立方米水池，更换32管500m。麻栗普楼更换PE40管32管2km。麻栗下麻栗更换PE40管32管3km。永怀者里维修取水池。永怀瓦厂维护入户管PE25管1000m。</t>
  </si>
  <si>
    <t>黑支果集镇饮水工程</t>
  </si>
  <si>
    <t>50m3水池1个，300m3水池1个。输水主管总长9km。架设380V输电线路300m。</t>
  </si>
  <si>
    <t>那洒集镇饮水工程</t>
  </si>
  <si>
    <t>输水总干管总长6.2km，调节水池1000m3水池1个，500m3水池1个。输水主管21.206km，水泵2台。架设10KV输电线路100m。</t>
  </si>
  <si>
    <t>广南县莲城镇2020年饮水达标补短板查缺补漏项目</t>
  </si>
  <si>
    <t>项目1标段：新建两个取水点、新建20立方调节水池一个、50立方调节水池一个、D32引水主管220m、D63引水主管6320m、D50供水主管1025m；4标段新建3个取水点、维修老取水箱一个、新建一个100立方调节水池、维修原有100立方调节水池一个、闸阀井14座、4个村小组的管道工程更换或新建；6标段新建取水点、30立方调节水池一个，新建引水管及村内管线工程</t>
  </si>
  <si>
    <t>广南县莲城镇饮水排查到村项目</t>
  </si>
  <si>
    <t>坡松：维修原有调节水池；歪那：新建取水点两个、闸阀井4座、40立方调节水池、饮水管线及供水主管；小扣歪：新建取水箱、闸阀井两座、30立方调节水池、饮水主管级部分供水主管；布江：新建饮水主管2800m，供水主管210m、入户管1200m；小那凹：新建引水主管360m，供水主管级入户管1620m；马片新寨：新建取水箱、闸阀井4座、30立方调节水池、饮水主管及供水主管</t>
  </si>
  <si>
    <t>旧莫乡2019-2020年饮水补短板项目</t>
  </si>
  <si>
    <r>
      <rPr>
        <sz val="10"/>
        <rFont val="宋体"/>
        <charset val="134"/>
      </rPr>
      <t>新建取水箱，新建30m³水池和新建13m²泵房，水泵2套，输电设施，入户管网。新建进厂永久公路50米。安装供水主、支管道，入户管，装表入户，每户一表一水龙头为一配套；按各供水节点设置供水闸，做成闸阀井。新建引水管、供水管、30m³蓄水池1个。装表入户，每户一表一水龙头为一配套，按各供水节点设置供水闸，做成闸阀井。新建净水厂房、净水处理器设备1套，安装调试净水处理器1套。新建50m³蓄水池一个、新建进场公路350米，更换入户水表（含闸、表、水管、龙头）新建引水管道1056米，做支墩，按各供水节点设置供水闸。新建取水池及安装引水管1500m，按各供水节点设置供水闸新建3m³取水池、引水管440米、供水管1110米、入户管网、50m³蓄水池、闸阀井及临时进场路。新建取水池1个、泵站、提水管、50m³蓄水池1个、净水设施、100m³清水池1个、供水管网、输电设施。新建进厂永久公路300米，水泵2套，饮水管及装表入户，每户一表一水龙头为一配套；新建供水主、支管，及2295米入户管，装表入户，每户一表一水龙头为一配套，按各供水节点设置供水闸新建取水箱1个，30m³调节池1个，引水管2300米，村内管网1300米及装表入户，每户一表一水龙头为一配套。新建50m³蓄水池1个，泵房1个。管道安装200米，泵房3m²，水泵2台。新建村内管网，安装饮水主管965m，支管1080m，入户管810m；装表入户，每户一表一水龙头为一配套。新增水源点工程。平台土方开挖、引水涵部分开挖、检修井部分开挖。安装净水处理器设备1套，调试净水处理器1套。新建50m³蓄水池一个、进场公路390米，更换入户水表（含闸、表、水管、龙头）</t>
    </r>
    <r>
      <rPr>
        <sz val="10"/>
        <rFont val="Times New Roman"/>
        <charset val="134"/>
      </rPr>
      <t> </t>
    </r>
    <r>
      <rPr>
        <sz val="10"/>
        <rFont val="宋体"/>
        <charset val="134"/>
      </rPr>
      <t>对集体水池进行加盖及加安全护栏安装净水处理器设备1套，调试净水处理器1套。新建50m³蓄水池一个，安装水泵1套，水泵安装调试1套，自动止回阀2套，低压起动柜1套。新建690米进场公路。更换入户水表（含闸、表、水管、龙头）。</t>
    </r>
    <r>
      <rPr>
        <sz val="10"/>
        <rFont val="Times New Roman"/>
        <charset val="134"/>
      </rPr>
      <t> </t>
    </r>
    <r>
      <rPr>
        <sz val="10"/>
        <rFont val="宋体"/>
        <charset val="134"/>
      </rPr>
      <t>30m³集体水池加盖</t>
    </r>
  </si>
  <si>
    <t>八宝镇2020年饮水达标补短板查缺补漏项目</t>
  </si>
  <si>
    <t>五标段：管道工程、闸门井11座、50m³清水池2座；一标段百乐饮水工程：取水池1座、管道工程、4座闸门井、300m³调节池处漏1个；幕佣饮水工程：取水池2座、3座闸阀井、管道工程、4座闸门井、30m³调节池处漏1个、20m³调节池处漏2个、闸阀井3座；那长饮水工程：30m³调节池1个；牛场饮水工程：30m³调节池1个；第二批一标段水源点工程、分、入户配管，闸阀井3座，60套DN20铸铁水表、水龙头；二批二标段田湾饮水工程：水源点加盖；龙安山2口集体水池加盖；木雄2口集体水池加盖；麻布取水箱工程、管网改造；</t>
  </si>
  <si>
    <t>2020年饮水达标补短板查缺补漏项目（安那饮水工程）</t>
  </si>
  <si>
    <t>取水箱、饮水管、46户村内供水管网5.1km</t>
  </si>
  <si>
    <t>珠琳镇2020年饮水达标补短板查缺补漏项目</t>
  </si>
  <si>
    <t>集体水池修缮加盖18个；安装380v输电线路150米，150QJ20-78-5.5kw潜水泵2套，一体化净水器处理水量20m³/h(含加药、消毒）1套，212m3PVC软盖饮用水蓄水池（水坦克）2个，156m3PVC软盖饮用水蓄水池（水坦克）1个，99m3PVC软盖饮用水蓄水池（水坦克）1个；新建沉沙池（4*3*1米）1个，安装混凝土水管（内直径0.6米）100米；安装各种PE塑管19420米，DN20水表71套，新建30m3调节池一座，新建50m3调节池一座，新建10m3过滤池一座，水源防护栏网150米，新建30m3调节池2座，新建小水窖116口。</t>
  </si>
  <si>
    <t>珠琳镇2020年饮水保障深度贫困村和深度贫困户项目</t>
  </si>
  <si>
    <t>安装DN40热镀锌钢管1056米，安装各种PE塑管11150米，安装DN20水表57套，</t>
  </si>
  <si>
    <t>珠琳镇2020年脱贫攻坚饮水安全第二批补短板项目</t>
  </si>
  <si>
    <t>水池维修处漏1个，安装各种水管11150米，安装DN20水表11套，99m3PVC软盖饮用水蓄水池（水坦克）2个，新建过滤池1个。</t>
  </si>
  <si>
    <t>者太乡2019-2020年饮水补短板项目</t>
  </si>
  <si>
    <t>更换引水管、建设30立方米蓄水池一个和安装水管3000米。新建取水口1座，引水主管2000米，（新建或维修30立方米蓄水池；新建取水口一个；新建或改造引水主管1.2km、配套支管、入户管；新建水表或龙头43（套），新建DN50引水管50m至新建30m3混凝土节池，由新建调节池接DN63配水主管至下米哈村拟建供水主管进行补充水量后可满足供水。美丽乡村供水主管、支管共3500m。安装一体化净水器2台,5t/h处理量1台，3t/h处理量1台。厂房3.5*4m搭设彩钢瓦4间。新建50m3水池1口。</t>
  </si>
  <si>
    <t>干沟村委会补短板及抗旱生活应急拉水</t>
  </si>
  <si>
    <t>饮水保障拉水13车220立方米。</t>
  </si>
  <si>
    <t>冉家屋基村委会实施冉家屋基村饮水保障项目14户</t>
  </si>
  <si>
    <t>新建水窖12口</t>
  </si>
  <si>
    <t>花榜村委会补短板及抗旱生活应急拉水</t>
  </si>
  <si>
    <t>饮水保障拉水36车432立方米。</t>
  </si>
  <si>
    <t>新寨小组应急维修饮水管道项目</t>
  </si>
  <si>
    <t>维修PE32管1000m、PE25管1000m</t>
  </si>
  <si>
    <t>崩背小组应急维修饮水管道项目</t>
  </si>
  <si>
    <t>新建取水池4³；PE32管2000m，维修损坏管网PE25管1000m</t>
  </si>
  <si>
    <t>花吉小组应急维修饮水管道项目</t>
  </si>
  <si>
    <t>维修PE32管9000m</t>
  </si>
  <si>
    <t>永怀小组应急维修饮水管道项目</t>
  </si>
  <si>
    <t>维修PE32管1000m</t>
  </si>
  <si>
    <t>永怀小组补短板项目</t>
  </si>
  <si>
    <t>取水点维修100³</t>
  </si>
  <si>
    <t>下麻栗小组应急维修饮水管道</t>
  </si>
  <si>
    <t>维修PE32管500m</t>
  </si>
  <si>
    <t>冲平供水项目</t>
  </si>
  <si>
    <t>补水拉水4车</t>
  </si>
  <si>
    <t>董那孟安尖角小组饮水项目</t>
  </si>
  <si>
    <t>安装D25入户管1800m，水表、龙头闸阀9套</t>
  </si>
  <si>
    <t>坡孟那安二组水池维修项目</t>
  </si>
  <si>
    <t>维修渗漏的50立方调节水池</t>
  </si>
  <si>
    <t>板茂村委会里乜村小组引水管路维修</t>
  </si>
  <si>
    <t>引水管、供水管改造630米。安装闸阀4个，排污闸阀一台。</t>
  </si>
  <si>
    <t>旧莫村委会汤家村小组安装引水管、供水管、入户管项目</t>
  </si>
  <si>
    <t>安装引水管、供水主管、入户管共计3900米、安装水表水龙头及闸阀。</t>
  </si>
  <si>
    <t>旧莫村委会海尾村小组新增水泵项目</t>
  </si>
  <si>
    <t>安装增压泵一台，输电线路250米</t>
  </si>
  <si>
    <t>板茂村委会安勒村小组集体水池维修加盖</t>
  </si>
  <si>
    <t>30m³集体水池维修加盖。</t>
  </si>
  <si>
    <t>里洋村委会冷狄片区引水管维修项目</t>
  </si>
  <si>
    <t>维修饮水管</t>
  </si>
  <si>
    <t>威龙村委会饮水主管维修项目</t>
  </si>
  <si>
    <t>饮水管路改造860米。</t>
  </si>
  <si>
    <t>威龙村委会向阳村小组水池处漏项目</t>
  </si>
  <si>
    <t>50m³集体水池处漏。</t>
  </si>
  <si>
    <t>董弄小寨饮水工程</t>
  </si>
  <si>
    <t>修缮16m³取水箱1个，管道工程2.37km。</t>
  </si>
  <si>
    <t>董弄万家湾饮水工程</t>
  </si>
  <si>
    <t>修缮35m³水池1个；管道工程2.72km，50m³调节池1个。</t>
  </si>
  <si>
    <t>阿用村、龙哈村、石笋村水窖建设、安装水管、水池加盖、水箱建设项目</t>
  </si>
  <si>
    <t>30m³水窖11口,管道工程9千米,水池加盖1口,水箱4个。</t>
  </si>
  <si>
    <t>五珠乡补齐“两不愁三保障”突出问题短板项目</t>
  </si>
  <si>
    <t>5户农户配套水管及主管，用去PE25塑料管527米，配套水表、龙头、站管15套。</t>
  </si>
  <si>
    <t>毕中克水池储漏</t>
  </si>
  <si>
    <t>姚文兴小水窖处漏工程</t>
  </si>
  <si>
    <t>六良箐茶叶箐</t>
  </si>
  <si>
    <t>茶叶箐村小组龙滩水源点的四周彩钢瓦安全防护，总建面积为93.46平方米的彩钢瓦防护栏。</t>
  </si>
  <si>
    <t>牛泥塘毛家寨饮水工程</t>
  </si>
  <si>
    <t>新建50m³水池一个，安装毛家寨管网2800M.</t>
  </si>
  <si>
    <t>曙光应急拉水入窖</t>
  </si>
  <si>
    <t>拉水入窖66车，每车15m³</t>
  </si>
  <si>
    <t>2020年档卡户零散拉自来水</t>
  </si>
  <si>
    <t>安装饮水管道3600米.</t>
  </si>
  <si>
    <t>腊峰岩机井维修</t>
  </si>
  <si>
    <t>修缮机井水管290米.</t>
  </si>
  <si>
    <t>砂斗村委会安那小组饮水工程水源点保护及管网建设项目</t>
  </si>
  <si>
    <t>取水箱、饮水管、46户村内供水管网</t>
  </si>
  <si>
    <t>板幕村委会叶家坝、者赖小组水源点保护建设项目</t>
  </si>
  <si>
    <t>机房、配套水泵、抽水管</t>
  </si>
  <si>
    <t>革赖水源点建设项目</t>
  </si>
  <si>
    <t>水源点建设</t>
  </si>
  <si>
    <t>杨柳树、甲坝小水窖处漏项目</t>
  </si>
  <si>
    <t>小水窖处漏12口</t>
  </si>
  <si>
    <t>2019年至2020珠街镇饮水保障补短板项目</t>
  </si>
  <si>
    <t>新建50立方钢筋混凝土调节池</t>
  </si>
  <si>
    <t>2019年那洒镇饮水保障补短板项目（小仓木冲拉电项目）</t>
  </si>
  <si>
    <t>电线杆12，电线1400米</t>
  </si>
  <si>
    <t>珠琳镇2019-2020年实施的饮水保障项目（小水窖）</t>
  </si>
  <si>
    <t>新建水窖209口</t>
  </si>
  <si>
    <t>2016年农村饮水安全巩固提升项目</t>
  </si>
  <si>
    <t>50m³调节池一个，20m³提水前池一个，水泵2套，PE50管500米。</t>
  </si>
  <si>
    <t>广南县篆角乡自然能提水工程</t>
  </si>
  <si>
    <t>红岩；上海帮扶资金780万元，县级涉农资金135.05万元。工程覆盖解决篆角乡集镇阿渺、红岩、大坪村、布标、干坝5个村委会49个村小组和黑支果乡马稍村委会16个村小组，项目实施完成后，将巩固提升3785户19630人供水保障水平。</t>
  </si>
  <si>
    <t>莲城镇第二批农村饮水安全工程维修养护项目</t>
  </si>
  <si>
    <t>立新自然村2017年立新饮水工程新建50m³调节池1个；干塘子
小组新建20m³调节池1个，PE40管4.5km。</t>
  </si>
  <si>
    <t>旧莫乡第二批农村饮水安全工程维修养护项目</t>
  </si>
  <si>
    <t>下龙那2011年下龙那饮水工程新建50m³调节池1个；上龙那2011年上龙那饮水工程新建50m³调节池1个；西洛1-2组西洛1-2组饮水工程板构村饮水工程新建50m³调节池1个，PE50管1.6km,PE32、25管2km.</t>
  </si>
  <si>
    <t>董堡乡第二批农村饮水安全工程维修养护项目</t>
  </si>
  <si>
    <t>地蓬自流饮水工程新建取水口20立方米</t>
  </si>
  <si>
    <t>杨柳井乡第二批农村饮水安全工程维修养护项目</t>
  </si>
  <si>
    <t>石笋提水工程新建取水口20立方米；烟子厂自流饮水工程新建调节池50立方米；石花坪自流饮水工程Ф50镀锌内涂管（2km)、DN75主管7km。</t>
  </si>
  <si>
    <t>八宝镇第二批农村饮水安全工程维修养护项目</t>
  </si>
  <si>
    <t>麻布饮水工程PE40管0.3km；街上PE63管1.58km，团保PE40管3km；田湾小组饮水工程PE50管0.8km</t>
  </si>
  <si>
    <t>黑支果乡第二批农村饮水安全工程维修养护项目</t>
  </si>
  <si>
    <t>三家寨供水工程PE63管0.6km；木老供水工程PE63管0.1km；东瓜林供水工程PE63管0.7km；</t>
  </si>
  <si>
    <t>曙光乡第二批农村饮水安全工程维修养护项目</t>
  </si>
  <si>
    <t>牛泥塘完小饮水工程PE32管3km，30m³调节池1个；新发寨饮水工程PE40管3.5km；</t>
  </si>
  <si>
    <t>珠街镇第二批农村饮水安全工程维修养护项目</t>
  </si>
  <si>
    <t>马安山自来水工程新建50立方米取水口1处</t>
  </si>
  <si>
    <t>那洒镇第二批农村饮水安全工程维修养护项目</t>
  </si>
  <si>
    <t>绿水塘供水工程取水口1处，PE40管4.5km，石丫口供水工程200m³调节池1个麻巫自然能提水工程泵房挡墙维修50米</t>
  </si>
  <si>
    <t>五珠乡第二批农村饮水安全工程维修养护项目</t>
  </si>
  <si>
    <t>大凹子饮水工程机电设备安装1套</t>
  </si>
  <si>
    <t>坝美镇第二批农村饮水安全工程维修养护项目</t>
  </si>
  <si>
    <t>底先五组饮水安全新建20m³取水口1处</t>
  </si>
  <si>
    <t>2021年山洪灾害防治非工程措施设施维修养护</t>
  </si>
  <si>
    <t>25座小型水库山洪灾害防治非工程措施设施维修</t>
  </si>
  <si>
    <t>坝美镇、莲城镇等</t>
  </si>
  <si>
    <t>广南县那榔水库库尾那朵村环境综合整治工程修缮项目</t>
  </si>
  <si>
    <t>本项目主要对原有工程进行修缮，主要建设内容为新建2号污水处理系统（新建20m³过滤池1座、20m³沉淀池1座、50m³生态池1座），修缮1、3、4号污水处理系统（修缮20m³过滤池3座，20m³沉淀池3座，50m³生态池5座，200m³氧化池1座），修缮排污沟305m，污水管648m。</t>
  </si>
  <si>
    <t>莲城镇那朵村</t>
  </si>
  <si>
    <t>那朵村委会那朵村污水处理项目</t>
  </si>
  <si>
    <t>对农户院内的雨水和污水进行雨污分流改造，户内用到的管道为 DN110、DN75 的 PVC 管。然后通过在户外预留的接口，采用 DN160 的 PVC 管与污水主管道相连接。污水主管道采用 DN200 的 PE 双壁波纹管，主管一直连通到净化槽设备埋置的位置。投入 3 台饮用水净水机，改善居民用水品质；在村内投入 4 台 7kw新能源汽车充电桩。</t>
  </si>
  <si>
    <t>广南县莲城镇那朵村污水处理项目</t>
  </si>
  <si>
    <t>那朵村委会仙都、那六自然村污水处理。土建部分：检查井136个，合并净化槽基坑、沉淀收集池基坑开挖1026m³，建筑筏板基础249m²，机械挖沟槽土方（污水管）1630m³，人工挖沟槽土方（出户管）1105m³，碎石垫层465m³，沟槽回填砂1315m³，沟槽基坑回填1168m³，余方弃置2375m，混凝土道路破除、恢复650m²，污水处理设备点位护栏、草皮，大型机械设备进出场及安拆。工艺安装部分：购置合并净化槽22台，购置沉淀收集池28个，购置及建设聚乙烯(PE)双壁波纹管DN200排污主管道1852米，购置及建设UPVC塑料管DN160排污支管道1400米，购置及建设UPVC塑料管DN110排污支管道1615米，购置及建设UPVC塑料管DN75排污支管道1300米，购置塑料滤网170个，购置及建设污水处理设备配套电线、电表等，购置太阳能并网光伏发电系统51300W，系统管理维护3年。</t>
  </si>
  <si>
    <t>广南县莲城镇坝汪村自然能提水工程</t>
  </si>
  <si>
    <t>莲城镇坝汪村自然能提水工程主要建设内容有取水坝1座、安装动力管道2620米、自然能提水设备、设备房、提水管道1398米及1000m³高位水池1座。设计提水总量2188立方米/天。</t>
  </si>
  <si>
    <t>莲城镇坝汪村</t>
  </si>
  <si>
    <t>板蚌乡饮水补短板项目</t>
  </si>
  <si>
    <t>坡兄村小组：新建取水池1个，新建50m³蓄水池，PE50管3km，PE32管700m，PE25管500m。</t>
  </si>
  <si>
    <t>板蚌乡平老村</t>
  </si>
  <si>
    <t>广南县西版河者赖至海尾段治理工程</t>
  </si>
  <si>
    <t>西版河者赖至海尾段综合治理10.5公里，新建堤防、穿堤建筑物、亲水平台，保护农田0.25万亩，保护人口2.6万人</t>
  </si>
  <si>
    <t>广南县者兔河者兔段治理工程</t>
  </si>
  <si>
    <t>广南县坝美河坝美段治理工程</t>
  </si>
  <si>
    <t>平密河板蚌段治理工程</t>
  </si>
  <si>
    <t>综合治理长度2.912千米，新建两岸堤防4.41千米，治理保护人口0.2219万人，保护农田0.7万亩。</t>
  </si>
  <si>
    <t>对原有工程进行修缮，主要建设内容为新建2号污水处理系统（新建20m³过滤池1座、20m³沉淀池1座、50m³生态池1座），修缮1、3、4号污水处理系统（修缮20m³过滤池3座，20m³沉淀池3座，50m³生态池5座，200m³氧化池1座），修缮排污沟305m，污水管648m。</t>
  </si>
  <si>
    <t>莲城镇2023年农村饮水安全工程维修养护项目</t>
  </si>
  <si>
    <t>弄榔一组饮水维修工程原出水点来水量不足，季节性缺水情况严重，用PE40管从新水源点引水至调节水池，引水距离1.8公里,新建村内D50供水主管300m，D25入户管600m。弄榔四组饮水维修工程原出水点来水量不足，季节性缺水情况严重，用PE40管从新水源点引水至调节水池，引水距离1.5公里，调节水池渗漏严重，维修30立方调节水池。龙廷饮水维修养护工程引水管线使用年限长，管径较小，需更换PE75引水主管1公里，维修村内D50供水主管300m。中坝饮水维修养护工程引水管线使用年限长，管径较小，需更换PE75引水主管1公里，维修村内D50供水主管300m。下坝饮水维修养护工程引水管线使用年限长，管径较小，需更换PE75引水主管1.5公里。下坝饮水维修养护工程维修村内D63供水主管300m，新建村内调节30m³水池。坝片饮水维修工程引水管使用年限长，管径较小，需更换PE50引水主管1.6公里。岜夺新村饮水维修工程新建道路，取水箱位于道路下方，已滑坡掩埋多次，需新建取水箱，延伸D75引水主管0.5km</t>
  </si>
  <si>
    <t>董堡乡2023年农村饮水安全工程维修养护项目</t>
  </si>
  <si>
    <t>格常上寨饮水维修养护项目：供水主管DN40PE80级塑管（1.25Mpa）1km，入户管DN25PE80级塑管（1.25Mpa）2.5km，水表、龙头站管配套48户。格常下寨饮水维修养护项目：供水主管DN40PE80级塑管（1.25Mpa）2km，入户管DN25PE80级塑管（1.25Mpa）2km，水表、龙头站管配套69户新寨1队饮水维修养护项目：新建取水口1个，DN50PE80级塑管（1.25Mpa）2.6km。新寨2队饮水维修养护项目：供水管网DN40mm级钢管（12.5Mpa）700m，DN25mm钢管（1.25Mpa）450m，DN20mm钢管（1.25Mpa）</t>
  </si>
  <si>
    <t>旧莫乡2023年农村饮水安全工程维修养护项目</t>
  </si>
  <si>
    <t>矿山1组饮水安全工程维修养护项目:水源改建项目，浆砌石支砌204m³，土方开挖968m³，C25钢筋混凝土现浇9.6m³，施工便道1.8公里，引水管疏通2.5公里.板江饮水安全工程维修养护项目:新建取水点1个、安装dn63塑管70米引水至原取水池。腊峰脚饮水安全工程维修养护项目:安装dn40镀锌管200米、水池彩钢瓦维修。板榔大寨饮水安全工程维修养护项目：安装dn40内涂塑钢管400米。烫家一组饮水安全工程维修养护项目：烫家二组饮水安全工程维修养护项目：安装供水管DN50PE管50米，供水管DN40PE管200米，供水支管DN32管300米，入户管725米，水龙头28套。</t>
  </si>
  <si>
    <t>杨柳井乡2023年农村饮水安全工程维修养护项目</t>
  </si>
  <si>
    <t>衫木桥饮水维修养护：新建6m³取水箱一个，更换PE40塑料管1000米，安装水表水龙头10套。南甲饮水维修养护：更换PE40塑料管1000米，PE32塑料管1000米，安装水表水龙头18套。下牛厂上寨饮水维修养护：新建取水箱1个，6m³。下牛厂下寨饮水维修养护：更换村内管网PE32塑料管2500米。上马槽饮水维修养护：新建取水池1个，维修30立方调节池1口，更换引水主管PE32塑料管5000米，安装水表水龙头38套。洒拉冲饮水维修：水池维修2个，管网维修2000米。石笋片区饮水维修养护：水池维修清理200m³1个。头关饮水维修：更换PE50塑料管1000米。</t>
  </si>
  <si>
    <t>板蚌乡2023年农村饮水安全工程维修养护项目</t>
  </si>
  <si>
    <t>上麻栗连片提水工程：维修水泵；更换PE63管300米；PE50管300米；PE32管1000米；PE25管1000米；良子饮水维修养护项目：更换PE40管2000米。杨柳湾饮水维修养护项目：新建50m³蓄水池，更换PE40管2000米，PE32管1000米；水龙头、水表35套。马安田饮水维修养护项目：新建储水池50m³；更换40管道2000米，32管道2000米，水龙头、水表22套。石灰窑饮水维修养护项目：维修50m³水池；更换PE32管1000米。龙外饮水维修养护项目：维修30m³水池；更换PE32管1500米。下福花饮水维修养护项目：更换PE32管1500米。</t>
  </si>
  <si>
    <t>八宝镇2023年农村饮水安全工程维修养护项目</t>
  </si>
  <si>
    <t>弄驴1组饮水工程维修养护项目：改造饮水主管pe75塑管1千米。弄驴2组饮水工程维修养护项目：改造饮水主管pe75塑管5千米。坡上饮水工程维修养护项目：改造饮水主管pe40塑管2.1千米。大岜翁饮水工程维修养护项目：大芭翁建设40方蓄水池。大岜翁饮水工程维修养护项目：改造饮水主管pe40塑管2千米。砂斗饮水工程维修养护项目：改造引水主管PE63管1200m,维修30m³水池1座。</t>
  </si>
  <si>
    <t>南屏镇2023年农村饮水安全工程维修养护项目</t>
  </si>
  <si>
    <t>韩家寨饮水保障维修养护工程：安装供水管（DN32）3400m，（DN25）5800m，（DN20）1200m，入户管（DN25）400m,切割混凝土底板50m。韩家寨饮水保障维修养护工程：安装供水管（DN32）1700m，（DN25）2900m，（DN20）600m，入户管（DN25）200m。田坪饮水保障维修养护工程：对水池底板进行C25钢筋混凝土处漏11.78m3,水池墙壁聚丙烯丙纶布处漏157m2，钢筋制安400kg。安装1台潜水泵（扬程90m)。麻塘饮水保障维修养护工程：安装水泵1台。11kw。新寨1组饮水保障维修养护工程：新建1个取水口，安装引水管（DN50）350m。新寨2组饮水保障维修养护工程;新建1个30m3蓄水调节池，安装1个潜水泵（4.0KW，h=60），380V输电铜芯电缆线（3*16mm2）160m。平头寨饮水保障维修养护工程：更换2台潜水泵（11.0KW，H=128.00m，Q=20m3/h）。龙毛饮水保障维修养护工程：安装供水管（DN50）1000m，入户管（DN25）400m,切割混凝土底板50m。</t>
  </si>
  <si>
    <t>曙光乡2023年农村饮水安全工程维修养护项目</t>
  </si>
  <si>
    <t>香樟树饮水工程维修养护项目更换引水主管PE32管1200米，建设30m³供水调节池1座。新发寨更换水管维修费8000元新田湾饮水工程维修养护项目新建引水主管PE32管1000米，建设40m³供水调节池1座。取水箱一个乐兴德饮水工程维修养护项目更换引水主管PE32管2000米、腊七里安装管材费4280元糯堆饮水工程维修养护项目更换水泵一个、安装机井水管、更换机井钢绳160米、更换鸡街水管工费、新寨建设闸阀室一间4000元石灰窑饮水工程维修养护项目新建引水主管PE32管1000米，建设50m³供水调节池1座。庄科饮水工程维修养护项目购水桶12m³一个、共计5500元、25管600米</t>
  </si>
  <si>
    <t>黑支果乡2023年农村饮水安全工程维修养护项目</t>
  </si>
  <si>
    <t>阿章一组人饮工程更换PE110塑管700米阿章二组人饮工程更换PE110塑管600米阿章三组人饮工程更换PE110塑管800米阿章四组人饮工程更换PE110塑管900米分水岭人饮工程枯水期水源枯竭，需从牡宜水库提水补充，急需抽水泵一台，PE40提水管2800米。罗正良建设小水窖一口，30m³</t>
  </si>
  <si>
    <t>珠街镇2023年农村饮水安全工程维修养护项目</t>
  </si>
  <si>
    <t>小阿章一饮水保障维修养护工程引水主管老化漏水损毁严重需要更换引水主管PE32塑管4000m。小阿章二组饮水保障维修养护工程无水池需要新建100m³调节池。席草塘小组饮水保障维修养护工程引水主管老化严重需要更换部分引水主管PE50塑管1100m，新拉入户管PE20管线长3500m。小乃腊村小组饮水保障维修养护以前一直用的是水窖水，现在找到水源点需要新建取水箱4m³，拉引水主管PE32塑管3000米。何家寨村小组饮水保障维修养护引水主管老化漏水损毁严重需要更换引水主管PE32塑管3000m。何家寨村小组饮水保障维修养护引水主管老化漏水损毁严重需要更换安装入户管网PE20塑管1000m。</t>
  </si>
  <si>
    <t>坝美镇2023年农村饮水安全工程维修养护项目</t>
  </si>
  <si>
    <t>倮倮冲饮水工程维修养护项目维修30m³蓄水池一个弄标饮水工程维修养护项目新建30立方米蓄水池一个坝边1组饮水工程维修养护项目新建取水口一个4m³，截水墙新建坝边2组饮水工程维修养护项目安装引水管道500米DN50PE管中寨饮水工程维修养护项目新建50m³蓄水池一个龙树河提水工程维修养护项目新建50立方米水池一个，安装潜水泵两台、PE63提水管道安装500米。上坝饮水工程维修养护项目更换PE50引水管1000米。出水洞1组饮水工程维修养护项目新建取水口2个出水洞2组饮水工程维修养护项目安装引水管道3200米者桑饮水工程维修养护项目安装引水管道3000米DN40PE管古茗饮水工程维修养护项目更换塑料管1990米，安装两份管、低处安装 40 管12 圈，爬坡高处安装 32 管 8 圈，接头活接、变接。</t>
  </si>
  <si>
    <t>五珠乡2023年农村饮水安全工程维修养护项目</t>
  </si>
  <si>
    <t>果红德1组饮水工程维修养护项目分别安装11千瓦、5.5千万管道泵各一台套果红德2组饮水工程维修养护项目更换引水主管PE63塑料管1000畜牧场提水工程维修养护项目更换引水主管PE32塑料管2500。果红德3组饮水工程维修养护项目拉三相电300米。新发寨饮水工程维修养护项目30m³水池1座。石洞门饮水工程维修养护项目更换供水主管PE63管2000m、PE32塑料管1000米。川硐和西吉路饮水工程维修养护项目处漏100立方米水池一个，供水主管改造PE75管50m小次博饮水工程维修养护项目新建50立方米水池一个，安装潜水泵两台、PE63提水管道改造100米</t>
  </si>
  <si>
    <t>者太乡2023年农村饮水安全工程维修养护项目</t>
  </si>
  <si>
    <t>未弄饮水工程维修养护项目新建50立方米水池1个，安装PE32塑管500米保田饮水工程维修养护项目新建50立方米水池1个，安装PE40塑管800米哪苏饮水维修养护工程安装引水主管PE50塑管2500米平岩饮水维修养护工程安装引水主管PE50塑管2500米未腊饮水维修养护工程新建30立方米水池1个，安装PE32塑管600米水窖补水工程安装PE32塑管1000米，水窖补水工程安装PE32塑管1000米，安装100以上米扬程抽水泵2套7扣连老寨饮水保障维修养护工程新建取水口1座，泵房1间，5.5WK水泵（扬程80m）台。</t>
  </si>
  <si>
    <t>那洒镇2023年农村饮水安全工程维修养护项目</t>
  </si>
  <si>
    <t>维莫下发戛饮水工程维修养护项目更换引水主管PE32管2350米，建设50m³供水调节池1座。贵马米里库饮水工程维修养护项目50立方米调节池1座。长箐卡猛饮水工程维修养护项目建设取水箱1座，50m³水池1座。长箐卡猛饮水工程维修养护项目引水主管PE32管5000m。长箐岔河饮水工程维修养护项目建设100m³调节池1座</t>
  </si>
  <si>
    <t>底圩乡2023年农村饮水安全工程维修养护项目</t>
  </si>
  <si>
    <t>扣连新寨饮水保障维修养护工程
调节池50立方，输电线路2400m.里井饮水保障维修养护工程
更换水管（DN40）120m，供水管（DN63）600m、（DN40）2000m,
那塘上寨饮水保障维修养护工程新建取水口1座，40m³调节池1个那塘中寨饮水保障维修养护工程引水管（DN40）1000m,供水管（DN63）200m、（DN40）400m，入户管（DN20）900m那塘下寨饮水保障维修养护工程引水管（DN40）1000m,供水管（DN63）200m、（DN40）400m，入户管（DN20）900m。下石尧饮水保障维修养护工程新建取水口1座，安装引水管（DN63）2000m。</t>
  </si>
  <si>
    <t>者兔乡2023年农村饮水安全工程维修养护项目</t>
  </si>
  <si>
    <t>老安上寨饮水保障维修养护工程新建取水口1座，泵房1间，水泵1（5.5WK扬程80m）台，主管（PE63）450m、支管（DN40）700m、入户管（DN25）300m,调节池1座50立方，安装水表水龙头42套。老安下寨饮水保障维修养护工程新建主管（PE63）150m、支管（DN40）500m、入户管（DN25）400m，安装水表水龙头30套。拖同饮水保障维修养护工程新建4.2m³取水池1口法早饮水保障维修养护工程新建4.2m³取水池1口，更换引水主管PE40管2000M大里夺饮水保障维修养护工程大里夺村子于1997年建1个水池（100立方米），2011年建消防池（120立方米），两个水池出现漏水现象，需要进行处漏。里更饮水保障维修养护工程新增供水主管（PE32）2500m西牙饮水保障维修养护工程更换供水主管（PE50）5000m。者街村委会饮水保障维修养护工程新建取水口一座（2立方），饮水主管2500m（PE25），管道加压泵一台。</t>
  </si>
  <si>
    <t>珠琳镇2023年农村饮水安全工程维修养护项目</t>
  </si>
  <si>
    <t>脚子龙饮水维修养护工程维修80m³调节池1个，更换供水主管（DN90塑管）25m旧寨自来水维修养护工程新建取水箱、调节池处漏、维修供水管网1000m尖山饮水保障维修养护项目供水主管维修2处，混凝土切割开挖20米、改造PE75、63、40、32、25主、分岔供水管入户管分别为20米、20米、100米、100米、360米，更换水表水龙头36套、铁闸阀3套、PE闸阀4套。尖山饮水保障维修养护项目供水主管维修2处，混凝土切割开挖20米、改造PE63、40、32、25主、分岔供水管入户管分别为20米、100米、100米、500米，更换水表水龙头50套。尖山饮水保障维修养护项目供水主管维修2处，混凝土切割开挖20米、改造63、40、32、25主、分岔供水管入户管分别为20米、100米、100米、520米，更换水表水龙头52套。西北库村饮水保障维修养护项目新建1个蓄水池30m3，新建泵房9m2,安装380V输电铜芯电缆线（3*16mm2）160m，安装7.5KW管道泵2套（一用一备），安装引水管（DN32）1500m，供水管1230m（DN40 510m、DN40 210m、DN25 510m、，入户管（DN20）510m，切割混凝土地板50m，安装水表水咀26套。弄卡饮水保障维修养护工程维修调节池，改造PE40、32、25供水主支管分别500米、500米、1500米，配套水表和水龙头80套汤秋饮水保障维修养护工程维修取水箱，改造引水主管2000米。</t>
  </si>
  <si>
    <t>篆角乡2023年农村饮水安全工程维修养护项目</t>
  </si>
  <si>
    <t>东瓜林村饮水工程维修养护项目更换PE32管3km。东瓜林村饮水工程维修养护项目更换PE32管4km。瑶仁寨饮水工程维修养护项目新建取水口1处，更换塑料引水主管PE40管1km，供水主管塑料PE40，入户管塑料PE25管2km，新建30m³调节池一个。新寨饮水工程维修养护项目新建取水口1处，更换塑料引水主管PE32管2km。上拨给饮水工程维修养护项目新建30m³调节池一个。</t>
  </si>
  <si>
    <t>广南县2023年小型水利工程维修养护项目</t>
  </si>
  <si>
    <t>54件小型水库维修养护前后坝坡整修、启闭设施机电维护、溢洪道维护、增设安全防护设施、水文观测设施、视频监控设施、开展绿化、照明及管理房维护等（牙么水库板宜水库汗滩水库马鞭稍水库东风水库波么水库松树坡水库牡宜水库细水水库马街水库莲峰水库龙骨山水库西洛水库那马水库革夺水库底基水库普盆水库德安水库细掌水库三八水库石人水库的兵水库新寨水库奎姆水库三岔河水库老卧水库龙闷水库那甲水库革懂水库新街水库水井水库长期水库瓦窑冲水库庆丰水库木榔水库阿章水库上那唱水库丰收水库卡子水库底昂水库红莫水库克海水库马白水库小海子水库坝哈水库以兔水库中局水库三家寨水库央连水库滴水坑水库丫口水库里铺水库木梳水库海子水库）</t>
  </si>
  <si>
    <t>莲城、旧莫、南屏、五珠等</t>
  </si>
  <si>
    <t>广南县2023年雨水情、安全监测项目</t>
  </si>
  <si>
    <t>19座水库雨水情项目（广南县卡子水库广南县德安水库广南县革夺水库广南县长期水库广南县那马水库广南县丰收水库广南县三八水库广南县三岔沟水库广南县石人水库广南县的兵水库广南县细掌水库广南县卡子水库广南县德安水库广南县革夺水库广南县长期水库广南县观音洞水库）</t>
  </si>
  <si>
    <t>莲城镇、五珠乡、莲城镇、珠琳镇、旧莫乡、坝美镇</t>
  </si>
  <si>
    <t>广南县2023年小型水库维修养护项目</t>
  </si>
  <si>
    <t>26件小型水库维修养护前后坝坡整修、启闭设施机电维护、溢洪道维护、增设安全防护设施、水文观测设施、视频监控设施、开展绿化、照明及管理房维护等（广南县牙么水库广南县板宜水库广南县汗滩水库广南县马鞭稍水库广南县波么水库广南县东风水库广南县松树坡水库广南县牡宜水库广南县砂坝水库广南县细水水库广南县昔布水库广南县马街水库广南县龙骨山水库广南县西洛水库广南县那马水库广南县三岔沟水库广南县水井水库广南县维莫水库广南县者赖水库广南县甲如水库广南县龙瓜水库广南县罗瓦水库广南县莺歌菁水库广南县坝哈水库广南县底基水库广南县细掌水库）</t>
  </si>
  <si>
    <t>八宝镇、莲城镇、五珠乡、珠琳镇、曙光乡、黑支果、那洒镇、南屏镇、旧莫乡、旧莫乡、董堡乡</t>
  </si>
  <si>
    <t>广南县2023年山洪灾害防治项目</t>
  </si>
  <si>
    <t>山洪灾害防治项目</t>
  </si>
  <si>
    <t>莲城镇、五珠乡等</t>
  </si>
  <si>
    <t>广南县2023年山洪灾害防治非工程措施设施维修养护</t>
  </si>
  <si>
    <t>全县46个自动雨水情监测站点维护</t>
  </si>
  <si>
    <t>广南县2023年抗旱救灾项目</t>
  </si>
  <si>
    <t>抗旱救灾项目</t>
  </si>
  <si>
    <t>曙光乡高桥自然能提水工程</t>
  </si>
  <si>
    <t>建设自然能提水项目。建设内容:自然能提水设备、动力管道3500米、提水管道6500米、取水坝、设备房、高位水池500立方米等。设计扬程850米，提水量2000立方/天。</t>
  </si>
  <si>
    <t>莲城镇2024年农村饮水安全工程维修养护项目</t>
  </si>
  <si>
    <t>小那凹饮水保障维修养护工程更换D40引水主管2km弄朗五组饮水保障维修养护工程更换D50引水主管1.5km，维修50立方调节水池那安一组饮水保障维修养护工程更换D40引水主管2km，新建30立方调节水池董那孟小寨维修养护项目新建D40引水主管1.5km，新建30立方调节水池者况小组水池维修养护项目新建100立方调节水池，新建D63供水主管0.6km</t>
  </si>
  <si>
    <t>旧莫乡2024年农村饮水安全工程维修养护项目</t>
  </si>
  <si>
    <t>里举饮水保障维修养护工程跟换引水管网D50供水主管2km、D40供水主管3km、D32供水支管2km、D25入户管3.2km、水表配套156套；新建调节池2个。</t>
  </si>
  <si>
    <t>杨柳井乡2024年农村饮水安全工程维修养护项目</t>
  </si>
  <si>
    <t>石花坪饮水保障维修养护工程更换饮水主管2km上马槽饮水保障维修养护工程新建50立方调节池一个，维修管网1.5km.小普弄饮水保障维修养护工程新建取水一个，维修饮水管4km。水头饮水保障维修养护工程维修取水口，水源拦网保护。烟子厂下寨饮水保障维修养护工程新建5方取水池一个，维修30立方水池一座，更换管网2km,安装入户水表水龙头15套。</t>
  </si>
  <si>
    <t>五珠乡2024年农村饮水安全工程维修养护项目</t>
  </si>
  <si>
    <t>茶叶箐饮水保障维修养护工程拉通PE63引水管网2500米即取水口水箱工程三家寨饮水保障维修养护工程拉通PE50引水管网2000米即取水口水箱工程</t>
  </si>
  <si>
    <t>坝美镇2024年农村饮水安全工程维修养护项目</t>
  </si>
  <si>
    <t>坡们饮水保障维修养护工程新建蓄水池100m³</t>
  </si>
  <si>
    <t>珠琳镇2024年农村饮水安全工程维修养护项目</t>
  </si>
  <si>
    <t>弄卡饮水保障维修养护工程改造PE32、25供水主支管分别为1000米、1500米，配套水表和水龙头80套同吗饮水保障维修养护工程改造PE32、25供水主支管分别为500米、1000米，配套水表和水龙头45套新发寨小组饮水保障维修养护工程建30立方米水池，改造PE63、50、40、32、25供水主支管分别为1000米、500米、500米、500米、1000米，维修引水闸阀2套、维修引水管50米，安装水表和水龙头各27套。</t>
  </si>
  <si>
    <t>那洒镇2024年农村饮水安全工程维修养护项目</t>
  </si>
  <si>
    <t>米里库饮水保障维修养护工程建设50m³调节池一座魁母甲饮水保障维修养护工程建设50m³调节池一座。威乍饮水保障维修养护工程更换老化管网2000m。</t>
  </si>
  <si>
    <t>八宝镇2024年农村饮水安全工程维修养护项目</t>
  </si>
  <si>
    <t>河野1、2组饮水保障维修养护工程更新村内供水管网PE63管5000米、PE40管4000米、PE32管4000米、PE25管2000米。（含村内切割、开挖、回填）</t>
  </si>
  <si>
    <t>板蚌乡2024年农村饮水安全工程维修养护项目</t>
  </si>
  <si>
    <t>永怀饮水保障维修养护工程新建4m³取水池2口；输水管PE60管4000米；供水PE32管2000米；入户PE25管1000米；者里饮水保障维修养护工程维修PE32管2000米；坝弄饮水保障维修养护工程维修PE32管1200米；达勒饮水保障维修养护工程维修PE32管3000米；田宝饮水保障维修养护工程维修PE32管2000米；冲平饮水保障维修养护工程新建4m³取水池1口；输水管PE32管2000米；入户PE25管1000米；木艾饮水保障维修养护工程维修PE32管800米；牛平饮水保障维修养护工程维修PE32管1000米；石灰窑饮水保障维修养护工程维修PE32管2000米；PE25管500米下福花饮水保障维修养护工程维修PE32管2000米；PE25管500米</t>
  </si>
  <si>
    <t>南屏镇2024年农村饮水安全工程维修养护项目</t>
  </si>
  <si>
    <t>春天塘饮水保障维修养护工程新建蓄水池30m3，安装引水管（DN40）4200m，供水管（DN50）300m，入户管（DN25）400m，切割混凝土地板100m，安装水表水咀12套。</t>
  </si>
  <si>
    <t>底圩乡2024年农村饮水安全工程维修养护项目</t>
  </si>
  <si>
    <t>央联饮水保障维修养护工程新建取水口1座，安装引水管（DN63）2200m，供水管（DN63）800m，入户管4000m,安装水嘴水表116套。幕作饮水保障维修养护工程新建取水口1座，安装引水管（DN25）2000m，调节池20立方，供水管（DN40）500m，入户管400m,安装水嘴水表10套。中寨饮水保障维修养护工程新建取水口1座，安装引水管（DN25）1200m，调节池30立方，供水管（DN40）500m，入户管1200m。</t>
  </si>
  <si>
    <t>曙光乡2024年农村饮水安全工程维修养护项目</t>
  </si>
  <si>
    <t>马安山饮水保障维修养护工程更换D32引水主管4km，D25供水管网1.5km、新建30立方调节池磨子冲饮水保障维修养护工程更换D32引水主管2.5km、改造维修供水管网、新建调节池30花表饮水保障维修养护工程更换D40引水主管2km，供水管网1.5km、新建50立方调节池里迂饮水保障维修养护工程更换D40引水主管2km，D25供水管网1.5km、新建50立方调节池拖董饮水保障维修养护工程更换D32引水主管3.5km、D25供水管网1.5km</t>
  </si>
  <si>
    <t>者兔乡2024年农村饮水安全工程维修养护项目</t>
  </si>
  <si>
    <t>者果饮水保障维修养护工程新建30m³水池一个，更换供水管PE40管400米，供水管网PE25管1500米者报小组饮水保障维修养护工程新建30立方米水池1个，拉通村内管网PE40、PE32、PE25管共计4000米。干冲子饮水保障维修养护工程新建水池1个50m³、更换村内管网、进水管1200米</t>
  </si>
  <si>
    <t>者太乡2024年农村饮水安全工程维修养护项目</t>
  </si>
  <si>
    <t>未弄饮水保障维修养护新建100立方米水池1个，安装PE32塑管500米马龙饮水保障维修养护安装引水主管PE40塑管1800米哪苏饮水保障维修养护安装引水主管PE50塑管3500米达连饮水保障维修养护安装引水主管PE32塑管2000米哪鸟饮水保障维修养护更换引水主管PE32塑管1000米</t>
  </si>
  <si>
    <t>篆角乡2024年农村饮水安全工程维修养护项目</t>
  </si>
  <si>
    <t>红岩饮水保障维修养护工程维修100立方米调节池上寨村饮水保障维修养护工程新建120立方米调节池下寨饮水保障维修养护工程新建150立方米调节池</t>
  </si>
  <si>
    <t>珠街镇2024年农村饮水安全工程维修养护项目</t>
  </si>
  <si>
    <t>小乃腊村小组饮水保障维修养护更新引水管3公里，安装入户管网</t>
  </si>
  <si>
    <t>董堡乡2024年农村饮水安全工程维修养护项目</t>
  </si>
  <si>
    <t>麻栗饮水保障维修养护工程新建调节池50m³，更换管网，D63饮水主管1km；D40饮水主管1km；D32饮水主管1km，配套水表85套</t>
  </si>
  <si>
    <t>广南县2024年水库维修养护项目</t>
  </si>
  <si>
    <t>主要涉及大坝维修处漏、闸阀维修、溢洪道维修、进库路维修等（那榔水库、马街水库、上那唱水库、木榔水库、新寨水库、以兔水库、者赖水库、木梳水库、水井水库、龙闷水库）</t>
  </si>
  <si>
    <t>莲城镇、南屏镇、旧莫乡、篆角乡、珠琳镇、八宝镇、莲城镇</t>
  </si>
  <si>
    <t>莲城镇2025年农村饮水安全工程维修养护项目</t>
  </si>
  <si>
    <t>坝窝饮水保障维修养护工程更换D50引水主管3.5km老龙饮水保障维修养护工程更换D50引水主管7km那省下饮水保障维修养护工程更换D40引水主管2km，维修30立方调节水池立新饮水保障维修养护工程新建30立方调节水池</t>
  </si>
  <si>
    <t>旧莫乡2025年农村饮水安全工程维修养护项目</t>
  </si>
  <si>
    <t>下龙那饮水保障维修养护工程D50引水主管1.2公里。小海子饮水保障维修养护工程D63引水主管5公里。拖派饮水保障维修养护工程D63引水主管2公里。板榔大寨、小寨、马路饮水保障维修养护工程从旧莫集镇水厂用D90引水管7km搭接现有的提水调节池沙么枯饮水保障维修养护工程新建100立方调节水池1个、机泵1套、D63提水管0.3km、D50供水管1km、D32支管1、5km、D25入户管1km、水表配套72套。</t>
  </si>
  <si>
    <t>杨柳井乡2025年农村饮水安全工程维修养护项目</t>
  </si>
  <si>
    <t>瓦厂饮水保障维修养护工程维修取水池1个，更换管网3.5k .下牛场饮水保障维修养护工程维修取水口1个，维修村内管网1.5km</t>
  </si>
  <si>
    <t>五珠乡2025年农村饮水安全工程维修养护项目</t>
  </si>
  <si>
    <t>坝翁村小组饮水保障维修养护工程拉通PE63引水管网2200米、PE63供水管网改造2000米和取水口水箱工程尼西库村小组饮水保障维修养护工程拉通PE50引水管网1000米、PE50供水管网改造1500米及1500米入户管改造六良箐饮水保障维修养护工程拉通PE50引水管网3500米、PE63供水管网改造1500米及1500米入户管改造</t>
  </si>
  <si>
    <t>珠琳镇2025年农村饮水安全工程维修养护项目</t>
  </si>
  <si>
    <t>科娥饮水保障维修养护工程改造PE32、25供水主支管分别为1000米、1000米，配套水表和水龙头65套。汤秋饮水保障维修养护工程改造PE50、32、25供水主支管分别为1000米、1000米、2000米，配套水表和水龙头186套。板宜饮水保障维修养护工程改造PE32、25供水主支管分别为500米、500米，配套水表和水龙头11套板宜饮水保障维修养护工程改造PE40、32、25供水主支管分别为500米、500米、1000米，配套水表和水龙头55套</t>
  </si>
  <si>
    <t>那洒镇2025年农村饮水安全工程维修养护项目</t>
  </si>
  <si>
    <t>上窑饮水保障维修养护工程更换村内管网及引水主管2500卡猛饮水保障维修养护工程更换引水主管及供水主管3000岔河饮水保障维修养护工程100m³集体水池萝卜冲饮水保障维修养护工程更换供水主管1500</t>
  </si>
  <si>
    <t>八宝镇2025年农村饮水安全工程维修养护项目</t>
  </si>
  <si>
    <t>肖家湾饮水保障维修养护工程取水箱1个，更新村内供水管网PE40管2000米、PE32管1200米、PE25管660米。（含村内切割、开挖、回填）牙龙饮水保障维修养护工程更新村内供水管网PE63管6000米、PE40管5000米、PE32管2000米、PE25管1000米。（含村内切割、开挖、回填）牙方饮水保障维修养护工程新建30m³调节池1个、取水箱1个、更新村内供水管网PE63管2000米、PE40管2000米、PE32管1400米、PE25管700米。（含村内切割、开挖、回填）</t>
  </si>
  <si>
    <t>板蚌乡2025年农村饮水安全工程维修养护项目</t>
  </si>
  <si>
    <t>安牙饮水保障维修养护工程维修PE32管1000米；PE25管500米</t>
  </si>
  <si>
    <t>底圩乡2025年农村饮水安全工程维修养护项目</t>
  </si>
  <si>
    <t>蒙天饮水保障维修养护工程安装引水管（DN32）2000m，供水管（DN40）800m，入户管（DN32）1000m</t>
  </si>
  <si>
    <t>曙光乡2025年农村饮水安全工程维修养护项目</t>
  </si>
  <si>
    <t>花赛饮水保障维修养护工程更换D32引水主管3km马驮饮水保障维修养护工程更换D32引水主管2km小花果饮水保障维修养护工程更换D32引水主管2.5km、维修改造供水管网</t>
  </si>
  <si>
    <t>者兔乡2025年农村饮水安全工程维修养护项目</t>
  </si>
  <si>
    <t>上底龙饮水保障维修养护工程更换村内管网PE40、PE32、PE25管共计4000米坡们小组饮水保障维修养护工程集体水池处漏，加盖板</t>
  </si>
  <si>
    <t>者太乡2025年农村饮水安全工程维修养护项目</t>
  </si>
  <si>
    <t>龙老饮水保障维修养护安装引水主管PE40塑管4000米未腊饮水保障维修养护新建30立方米水池1个，安装PE32塑管2000米</t>
  </si>
  <si>
    <t>坝美镇2025年农村饮水安全工程维修养护项目</t>
  </si>
  <si>
    <t>同鲁村小组饮水保障维修养护工程新建蓄水池30m³，引水饮水管道的3km，供水管网，水表龙头26套</t>
  </si>
  <si>
    <t>篆角乡2025年农村饮水安全工程维修养护项目</t>
  </si>
  <si>
    <t>必竜饮水保障维修养护工程新建100立方米调节池干坝子饮水保障维修养护工程新建150立方米调节池</t>
  </si>
  <si>
    <t>董堡乡2025年农村饮水安全工程维修养护项目</t>
  </si>
  <si>
    <t>董弄大寨饮水保障维修养护工程新建调节池50m³，更换管网，D50饮水主管1.8km，D50供水主管1.2km，D40供水主管1km，D25供水主管1.8km，配套水表64套</t>
  </si>
  <si>
    <t>广南县2025年水库维修养护项目</t>
  </si>
  <si>
    <t>主要涉及大坝维修处漏、闸阀维修、溢洪道维修、进库路维修等（维莫水库、革朵水库、罗瓦水库、海子水库、老卧水库、滴水坑水库、小海子水库、红莫水库、底昂水库、三八水库、革懂水库）</t>
  </si>
  <si>
    <t>那洒镇、旧莫乡、董堡乡、珠街镇、莲城镇、五珠乡、八宝镇、坝美镇</t>
  </si>
  <si>
    <t>3.农村电网建设</t>
  </si>
  <si>
    <t>通生产、生活用电，提高综合电压和供电可靠性等</t>
  </si>
  <si>
    <t>4.农村网络建设</t>
  </si>
  <si>
    <t>信息通信基础设施建设、数字化、智能化建设等。</t>
  </si>
  <si>
    <t>5.农村清洁能源设施建设</t>
  </si>
  <si>
    <t>燃气、户用光伏、风电、水电、农村生物质能源等</t>
  </si>
  <si>
    <t>6.农业农村基础设施中长期贷款贴息</t>
  </si>
  <si>
    <t>7.其他</t>
  </si>
  <si>
    <t>珠琳民族团结进步示范镇</t>
  </si>
  <si>
    <t>实施村内道路硬化5000㎡；新建新寨村委会塘子边小组观光步道建设500m；新建消防池1个60m³；在高铁站站前广场新建红石榴及民族文化宣传设施（标志碑）；在集镇“何家大院”建设“铸牢中华民族共同体意识”主题教育宣传设施；新建民族团结街道长300m；新建夜间照明设施135组。</t>
  </si>
  <si>
    <t>县民宗局</t>
  </si>
  <si>
    <t>者兔乡者兔三组民族团结进步示范村</t>
  </si>
  <si>
    <t>民俗文化宣传设施30组；民族团结进步示范创建氛围营造1150m及民族文化宣传24㎡。</t>
  </si>
  <si>
    <t>者兔乡平寨民族团结进步示范村</t>
  </si>
  <si>
    <t>.新建挡墙1100m³；新建主干道排水沟700m；新建主干道防护栏600m；人居环境提升补短板；实施示范村《村规民约》、乡村振兴、项目建设成果展示；新建宣传设施72组。</t>
  </si>
  <si>
    <t>坝美镇那力民族团结进步示范村</t>
  </si>
  <si>
    <t>实施村内道路硬化建设3671㎡；实施村内人居环境整治建设115户；新建四级化粪池建设一个70m³；新建宣传设施24组。</t>
  </si>
  <si>
    <t>石山农场社区石山民族团结进步示范村</t>
  </si>
  <si>
    <t>村内道路硬化400㎡；池塘清淤7000m³；环唐璐500m；安装夜间照明设施40盏。</t>
  </si>
  <si>
    <t>杨柳井乡六郎城民族团结进步示范村</t>
  </si>
  <si>
    <t>实施道路硬化2650㎡；开展村内人居环境整治，建设排污管网200m。开展民族团结示范创建氛围营造以及民族文化宣传设施150㎡建设。</t>
  </si>
  <si>
    <t>莲城镇圆梦民族团结进步示范社区</t>
  </si>
  <si>
    <t>实施社区人居环境改造，修缮排污设施；开展民族团结进步示范创建氛围营造。</t>
  </si>
  <si>
    <t>民贸名品贷款贴息补助项目</t>
  </si>
  <si>
    <t>用于广南县跃升民族银饰工艺有限公司10万元，广南县凯鑫生态茶业开发有限公司10万元，广南县洼曼农民族刺绣商贸有限公司10万元，云南东昌农林产品开发有限公司5万元，云南云之香米业有限公司5万元，贷款贴息补助。</t>
  </si>
  <si>
    <t>那洒镇贵马壮族铜鼓手巾舞少数民族传统文化抢救保护项目</t>
  </si>
  <si>
    <r>
      <rPr>
        <sz val="10"/>
        <rFont val="宋体"/>
        <charset val="0"/>
        <scheme val="minor"/>
      </rPr>
      <t>1.</t>
    </r>
    <r>
      <rPr>
        <sz val="10"/>
        <rFont val="宋体"/>
        <charset val="134"/>
        <scheme val="minor"/>
      </rPr>
      <t>室内粉刷、安装射灯，购置展架、柜子等，收购稻作文化农具并摆放。</t>
    </r>
    <r>
      <rPr>
        <sz val="10"/>
        <rFont val="宋体"/>
        <charset val="0"/>
        <scheme val="minor"/>
      </rPr>
      <t>2.</t>
    </r>
    <r>
      <rPr>
        <sz val="10"/>
        <rFont val="宋体"/>
        <charset val="134"/>
        <scheme val="minor"/>
      </rPr>
      <t>民族团结、民族文化配套设施以及氛围营造宣传。</t>
    </r>
    <r>
      <rPr>
        <sz val="10"/>
        <rFont val="宋体"/>
        <charset val="0"/>
        <scheme val="minor"/>
      </rPr>
      <t>3.</t>
    </r>
    <r>
      <rPr>
        <sz val="10"/>
        <rFont val="宋体"/>
        <charset val="134"/>
        <scheme val="minor"/>
      </rPr>
      <t>开展传承人培训</t>
    </r>
    <r>
      <rPr>
        <sz val="10"/>
        <rFont val="宋体"/>
        <charset val="0"/>
        <scheme val="minor"/>
      </rPr>
      <t>5</t>
    </r>
    <r>
      <rPr>
        <sz val="10"/>
        <rFont val="宋体"/>
        <charset val="134"/>
        <scheme val="minor"/>
      </rPr>
      <t>场</t>
    </r>
    <r>
      <rPr>
        <sz val="10"/>
        <rFont val="宋体"/>
        <charset val="0"/>
        <scheme val="minor"/>
      </rPr>
      <t>200</t>
    </r>
    <r>
      <rPr>
        <sz val="10"/>
        <rFont val="宋体"/>
        <charset val="134"/>
        <scheme val="minor"/>
      </rPr>
      <t>人次。</t>
    </r>
  </si>
  <si>
    <t>八宝镇苗族芦笙舞少数民族传统文化抢救保护项目</t>
  </si>
  <si>
    <r>
      <rPr>
        <sz val="10"/>
        <rFont val="宋体"/>
        <charset val="134"/>
        <scheme val="minor"/>
      </rPr>
      <t>在甘蔗园村民族文化广场举办文艺演出</t>
    </r>
    <r>
      <rPr>
        <sz val="10"/>
        <rFont val="宋体"/>
        <charset val="0"/>
        <scheme val="minor"/>
      </rPr>
      <t>1</t>
    </r>
    <r>
      <rPr>
        <sz val="10"/>
        <rFont val="宋体"/>
        <charset val="134"/>
        <scheme val="minor"/>
      </rPr>
      <t>场；节目策划；校园芦笙舞培训；购买学生演出服装费、音响、物资奖品、餐费、学生往返乘车费等。</t>
    </r>
  </si>
  <si>
    <t>少数民族特殊困难补助项目</t>
  </si>
  <si>
    <t>者太乡德窝村小组、珠琳镇脚子龙村、八宝镇甘蔗园村夜间照明设施。</t>
  </si>
  <si>
    <t>者太乡、珠琳镇、八宝镇</t>
  </si>
  <si>
    <t>2022年度项目管理费</t>
  </si>
  <si>
    <t>根据中央财政衔接推进乡村振兴补助资金管理办法，按1%或不超过3%提取项目管理费</t>
  </si>
  <si>
    <t>八宝镇红色文化传承纪念馆建设项目</t>
  </si>
  <si>
    <t>1、建筑主体修复面积124.1平方米、外墙围护结构修复、主体结构支撑修复、屋顶结构支撑及瓦面更换、室内水电安装，室内装修（木饰面铺装、墙面石材及乳胶漆、吊顶等）等。2、建筑周边道路修缮160平方米、水电接通等。</t>
  </si>
  <si>
    <t>广南县县乡烈士陵园修缮项目</t>
  </si>
  <si>
    <t>广南县烈士陵园：新建石材安全防护栏300米；新建青石板入园道路及停车场600平方米；搬迁散葬烈士墓地绿化1000平方米，青石板祭扫广场1167平方米。</t>
  </si>
  <si>
    <t>珠街烈士陵园：新建青石板入园道路及祭扫广场300平方米。</t>
  </si>
  <si>
    <t>珠琳烈士陵园：新建青石板祭扫通道450平方米；搬迁散葬烈士墓地绿化500平方米。</t>
  </si>
  <si>
    <t>旧莫烈士陵园：新建透水砖祭扫广场330平方米；搬迁散葬烈士墓地绿化500平方米</t>
  </si>
  <si>
    <t>五珠乡红色主题文化阵地建设项目</t>
  </si>
  <si>
    <t>红色主题公园主体建设3000平方米，100元/平方米；配套设施设备5万元。（包括红色文化长廊，党史学习墙角，多媒体宣传设备等）；红色文化标识项目2个（包括主体、配套设施及绿化工程建设）。</t>
  </si>
  <si>
    <t>广南县旧莫等3个乡镇旧莫等5个村城乡建设用地增减挂钩项目</t>
  </si>
  <si>
    <t>开展土地平整面积3.3729公顷，建筑物拆除面积341m2，平整土方量5059.35m3，平整石方量1264.84m3，客土回覆14383.87m3，土地翻耕及地力培肥2.8768公顷。实施农田防护与生态环境保持工程：客土回覆28575.40 m3，栽植云南松12619株，撒播狗牙根10.5020公顷。</t>
  </si>
  <si>
    <t>广南县莲城等3个乡镇董那孟等4个村城乡建设用地增减挂钩项目</t>
  </si>
  <si>
    <t>开展土地平整面积12.4415公顷，建筑物拆除面积4298m2，平整土方量18662.25m3，平整石方量4665.56m3，客土回覆57097.50m3，土地翻耕及地力培肥11.4195公顷。实施农田防护与生态环境保持工程：客土回覆80101.95m3，栽植云南松42411株，撒播狗牙根27.3276公顷。</t>
  </si>
  <si>
    <t>广南县旧莫等3个乡镇板茂等4个个村城乡建设用地增减挂钩项目</t>
  </si>
  <si>
    <t>广南县者太等3个乡镇胆召等5个村城乡建设用地增减挂钩项目</t>
  </si>
  <si>
    <t>开展土地平整面积9.0701公顷，建筑物拆除面积509.12m2，平整土方量9070.10m3，平整石方量2267.53m3，客土回覆45350.50m3，土地翻耕及地力培肥9.0701公顷。实施农田防护与生态环境保持工程：客土回覆36975.75m3，栽植云南松15818株，撒播狗牙根13.7424公顷。</t>
  </si>
  <si>
    <t>广南县莲城镇圆梦社区易地扶贫搬迁后续扶持以奖代补项目</t>
  </si>
  <si>
    <t>新建圆梦社区安置区活动广场、篮球场1000平方米及配套设施等。</t>
  </si>
  <si>
    <t>圆梦社区</t>
  </si>
  <si>
    <t>莲城镇莲花民族团结进步示范村</t>
  </si>
  <si>
    <t>农产品加工场地硬化及附属设施375平方米 ，村集体经济产业建设项目350平方米，购买孵化机10台。村内人居环境改善项目10405平方米。创建民族团结示范户60户。</t>
  </si>
  <si>
    <t>莲花社区莲花三组、四组</t>
  </si>
  <si>
    <t>莲城镇板宜民族团结进步示范村</t>
  </si>
  <si>
    <t>进村大路扩宽及垫层2150米，危房修缮1间，道路硬化511平方米，人居环境改造提升工程6740立方米，水沟建设190米，入户老旧水管网改造101户，创建民族团结示范户13户。</t>
  </si>
  <si>
    <t>小广南村委会板宜村小组</t>
  </si>
  <si>
    <t>莲城镇分水岭民族团结进步示范村</t>
  </si>
  <si>
    <t>安装夜间照明设施30组，新建分水岭村庄排污管道1000米，新建30立方米的污水处理池一个，创建民族团结示范户4户，</t>
  </si>
  <si>
    <t>坝汪村委会分水岭村小组</t>
  </si>
  <si>
    <t>莲城镇莲湖民族团结进步示范社区</t>
  </si>
  <si>
    <t>开展民族团结进步示范创建氛围营造，建设民族团结进步主题街区1个，创建示范户43户。</t>
  </si>
  <si>
    <t>莲城镇莲湖社区</t>
  </si>
  <si>
    <t>旧莫乡板榔小寨民族团结进步示范村</t>
  </si>
  <si>
    <t>安装排污管道1737米，砖混结构三级污水净化池2个90立方米，检修井36个，夜间照明设施5组。种植香脆李30亩创建民族团结示范户6户</t>
  </si>
  <si>
    <t>板榔村委会板榔小寨村小组</t>
  </si>
  <si>
    <t>旧莫乡克花民族团结进步示范村</t>
  </si>
  <si>
    <t>安装排污管道2945米，砖混结构三级污水净化池2个60立方米，创建民族团结示范户6户。</t>
  </si>
  <si>
    <t>里洋村委会克花村小组</t>
  </si>
  <si>
    <t>者兔乡小里夺民族团结进步示范村</t>
  </si>
  <si>
    <t>村内道路硬化500平方米，安装照明设施30组，建设村内道路安全护栏200米，新建挡墙200立方米。建设日处理30吨的污水处理设施一座，新建排污管道1500米，新建排水沟600米，对污水管网疏通500米。创建民族团结示范户7户。</t>
  </si>
  <si>
    <t>者妈村委会小里夺村小组</t>
  </si>
  <si>
    <t>者兔乡下同佐民族团结进步示范村</t>
  </si>
  <si>
    <t>村内道路硬化200平方米，安装照明设施15组，建设村内道路安全护栏100米，新建挡墙200立方米。建设日处理48吨的污水处理设施一座，新建排污管道500米，新建排水沟200米，对污水管网疏通200米，创建民族团结示范户11户。</t>
  </si>
  <si>
    <t>者妈村委会下同佐村小组</t>
  </si>
  <si>
    <t>者太乡马龙民族团结进步示范村</t>
  </si>
  <si>
    <t>新建DN300钢带波纹管排污管道500米，新建800×800沉砂池2个，新建20立方米三级化粪池1个，安装照明设施20组，实施马龙村小组52户庭院经济发展项目栽种八角。创建民族团结示范户5户。</t>
  </si>
  <si>
    <t>大田村委会马龙村小组</t>
  </si>
  <si>
    <t>者太乡洛桑民族团结进步示范村</t>
  </si>
  <si>
    <t>新建DN300钢带波纹管排污管道505米，新建2立方米塑胶化粪池2个，新建村内排水沟150米。寨头新建排洪沟10米（转弯处新建DN1000钢带波纹管1处，DN600钢带波纹管涵管安装6处）。创建示范户10户。</t>
  </si>
  <si>
    <t>者太村委会洛桑村小组</t>
  </si>
  <si>
    <t>董堡乡格常民族团结进步示范村</t>
  </si>
  <si>
    <t>村内分支路、入户路硬化450平方米，新建10立方米三级化粪池20个，排污连接管网800米，创建民族团结示范户10户。</t>
  </si>
  <si>
    <t>罗瓦村委会格常村小组</t>
  </si>
  <si>
    <t>董堡乡妈姑民族团结进步示范村</t>
  </si>
  <si>
    <t>新建排污管网1330米，养殖高峰牛2头、养殖本地黑猪2头。创建民族团结示范户3户。</t>
  </si>
  <si>
    <t>罗瓦村委会妈姑村小组</t>
  </si>
  <si>
    <t>八宝镇甲坝民族团结进步示范村</t>
  </si>
  <si>
    <t>场地建设840平方米，土方回填1600立方米，场地硬化800平方米，预埋排水管道DN400双壁波纹管40米，照明设施10组，新建排洪沟212米。创建民族团结示范户18户。</t>
  </si>
  <si>
    <t>甲坝村委会甲坝村小组</t>
  </si>
  <si>
    <t>八宝镇木咪民族团结进步示范村</t>
  </si>
  <si>
    <t>新建一级沟渠（带道路）381.96米，安装照明设施16组，危房改造1间75平方米，创建民族团结示范户12户。</t>
  </si>
  <si>
    <t>甲坝村委会木咪村小组</t>
  </si>
  <si>
    <t>八宝镇下坝民族团结进步示范村</t>
  </si>
  <si>
    <t>入户路硬化200平方米，新建挡墙50立方米，新建公厕1间，土方回填210立方米，新建民族文化宣传设施建设180平方米，开展村内人居环境整治400米，创建民族团结示范户5户</t>
  </si>
  <si>
    <t>甘蔗园村委会下坝村小组</t>
  </si>
  <si>
    <t>八宝镇坡现村少数民族发展项目</t>
  </si>
  <si>
    <t>种植八宝米3000亩，配套建设产业道路1650平方米。</t>
  </si>
  <si>
    <t>坝龙村委会坡现村小组</t>
  </si>
  <si>
    <t>安装珠琳镇脚子龙村照明设施14组。安装八宝镇甘蔗园村照明设施17组。</t>
  </si>
  <si>
    <t>羊街村委会脚子龙村小组、甘蔗园村委会</t>
  </si>
  <si>
    <t>旧莫乡下里蚌民族团结进步示范村</t>
  </si>
  <si>
    <t>实施村内人居环境提升项目13440平方米，创建示范户6户。</t>
  </si>
  <si>
    <t>广南县创建全国民族团结进步示范县精品提升项目</t>
  </si>
  <si>
    <t>实施4个乡镇4个村内村容村貌整治项目2800平方米。</t>
  </si>
  <si>
    <t>坝美镇、那洒镇、黑支果乡、杨柳井乡</t>
  </si>
  <si>
    <t>民贸名品项目</t>
  </si>
  <si>
    <t>对县内6家民贸名品企业实施贷款贴息补助10万元。</t>
  </si>
  <si>
    <t>八宝镇新寨民族团结进步示范村</t>
  </si>
  <si>
    <t>道路硬化5115平方米，危房改造1间78平方米，公厕改造1间1平方米，安装夜间照明设施45组，创建示范户7户。</t>
  </si>
  <si>
    <t>老寨村委会新寨村小组</t>
  </si>
  <si>
    <t>黑支果乡岜六村少数民族发展项目</t>
  </si>
  <si>
    <t>实施村内道路硬化300平方米，危房改造1间，新建20平方米公厕2座，安装夜间照明设施40组，民族团结进步示范创建氛围营造宣传设施100平方米。</t>
  </si>
  <si>
    <t>坪寨村委会岜六村小组</t>
  </si>
  <si>
    <t>广南县南屏镇2022年以工代赈工程建设项目</t>
  </si>
  <si>
    <t>1.公共路面白改黑。实施马街一二组公共路面白改黑长1800米，路面面积26560平方米.实施马街社区一二组排水排污沟土方开挖长1119米，实施马街社区一二组排水沟毛石挡墙满浆满灌长1119米，实施路面破碎629.4立方米、预制沟盖板安装1208块，实施排污波纹管安装，内径0.8米，长192米，实施排污波纹管安装内径0.4米，长1119 米，实施沟底污水管顶浇混凝土共468.3立方米，实施沉沙池波纹管安装内径0.6米，长75米，实施排水沟两边粉刷抹平面积4954.4平方米，实施水泥混凝土路面恢复厚度0.2米，共358平方米，实施马街社区一二组人行道透水砖铺设1575.1平方米，实施马街社区一二组人行道路254平方米，实施马街社区一二组人行道路透水砂建设2666.1平方米，实施人行道路雨水口安装8对，实施马街社区一二组人行道路建设长1128米，砼垫层3511.3平方米，实施马街社区一二组人行道路路沿石建设长1128米。</t>
  </si>
  <si>
    <t>广南县革命历史纪念馆建设项目</t>
  </si>
  <si>
    <t>新建革命历史纪念馆占地面积567平方米，3层，共1700平方米；建设广南县烈士陵园通往铜鼓广场石台阶。石台阶分两边，中间为花台，石台阶每边宽7.5米，共宽15米，长33.4米，共计500平方米；中间花台5米×33.4米，共167平方米；硬化南环路进入烈士陵园道路。宽10米，长50米，厚0.2米，共500平方米。</t>
  </si>
  <si>
    <t>广南县烈士纪念设施修缮项目</t>
  </si>
  <si>
    <t>广南县烈士陵园：新建烈士墓8冢、不可移动文物标识碑1座、安全防护栏200米、烈士陵园内休息长廊及凉亭86平方米、南环路至烈士陵园及陵园内环园柏油路面2000平方米，安装陵园内环绕音响1套、太阳能路灯25盏，种植草坪、黄金叶2000平方米及补种树木。计</t>
  </si>
  <si>
    <t>新建无障碍通道50米、青石板入园石梯200平方米、路沿石300米、文化墙500平方米，安装太阳能路灯15盏、展板20平方米、文化墙筒瓦150米，种植黄金叶400平方米及补种树木。</t>
  </si>
  <si>
    <t>旧莫烈士陵园：修缮旧莫烈士墓16冢，安装烈士陵园门口铁艺防护栏60米、太阳能路灯8盏，种植黄金叶150平方米及补种树苗</t>
  </si>
  <si>
    <t>南屏烈士陵园：新建烈士陵园步道168米、公厕一座160平方米（2层），修缮烈士陵园管理房800平方米（3层），建设革命老区标识牌3处，烈士陵园排水设施230米。</t>
  </si>
  <si>
    <t>在相关乡（镇）建设革命遗址遗迹标识碑10座</t>
  </si>
  <si>
    <t>广南县爱国主义教育基地项目</t>
  </si>
  <si>
    <t>1.博物馆：新建爱国主义教育展馆500平方米、展示区450平方米、红色爱国主义展示长廊50米、红色教育活动广场300平方米；2.文化馆：提升改造展示区功能用房300平方米。</t>
  </si>
  <si>
    <t>广南县革命遗址遗迹普查培训项目</t>
  </si>
  <si>
    <t>广南县革命遗址保护利用普查培训和资料收集整理工作</t>
  </si>
  <si>
    <t>2023年度项目管理费</t>
  </si>
  <si>
    <t>村</t>
  </si>
  <si>
    <t>根据中央财政衔接推进乡村振兴补助资金管理办法，按1%提取项目管理费</t>
  </si>
  <si>
    <t>黑支果民族团结进步示范乡</t>
  </si>
  <si>
    <t>1.实施人居环境整治，修缮改造村内道路硬化、排污设施。2.开展民族团结进步示范创建氛围营造。3.设立标志碑1块。</t>
  </si>
  <si>
    <t>五珠乡大扭克民族团结进步示范村</t>
  </si>
  <si>
    <t>1.道路硬化900㎡.2.村内排污管建设650m。3.新建公厕30㎡，户厕整改58户。4.民族文化宣传设施建设。5.标志碑1块。</t>
  </si>
  <si>
    <t>南屏镇山羊寨民族团结进步示范村</t>
  </si>
  <si>
    <t>1.改扩建农田灌溉三面沟1000m；2.改扩建机耕路1000m；3.实施公共油茶八角晾晒场建设及硬化1000㎡；4.开挖土方及运输1500m³；5.到户人居环境整治；6.民族文化宣传设施；7.设立标志碑1块。</t>
  </si>
  <si>
    <t>那洒乡泥鳅井民族团结进步示范村</t>
  </si>
  <si>
    <t>1. 道路修缮及硬化；2.村内河道修缮 ；3.民族文化宣传设施建设；4.村内道路护栏5万元； 5.标志碑1块。</t>
  </si>
  <si>
    <t>董堡乡猫鼻梁民族团结进步示范村</t>
  </si>
  <si>
    <t>1、卫生厕所建设1个。2、民族文化宣传设施建设。3、入户路修缮建设9000㎡。4.设立标志碑1块。</t>
  </si>
  <si>
    <t>者太乡布拉哩民族团结进步示范村</t>
  </si>
  <si>
    <t>1.村内道路修缮硬化。2.民族文化宣传设施建设。3.村内人居环境整治。4.标志碑1块。</t>
  </si>
  <si>
    <t>广南县者兔乡2023年以工代赈项目</t>
  </si>
  <si>
    <t>新建者兔乡者兔村、斗月村、者街村、者妈村等14个村小组等产业道路建设长17.95km，共65272平方米；规划路面为水泥混凝土路面，有效路基宽度4.5米，硬化路面宽度3.5米，厚20cm，C25混凝土浇筑，转弯半径不低于4.5米，延长线不低于30米，最大纵坡不超过12%。项目覆盖基本农田2650亩。直接受益农户14个村小组718户3845人。</t>
  </si>
  <si>
    <t>广南县旧莫乡2023年以工代赈示范工程项目</t>
  </si>
  <si>
    <t>项目规划实施旧莫乡旧莫、威龙、底基、里洋、龙瓜、里卡、板江、浪大湾、小冲村小组产业路建设长22.656公里，共77518平方米，实施涵洞27道。硬化道路在原道路基础上建设，部分路段进行扩宽改直，有效路基宽4.5米，硬化路面平均宽3.0/3.5米，厚20cm，C25混凝土浇筑。项目建成后，惠及旧莫乡6个行政村24个村小组1488户6710人，覆盖1836亩基本农田地。</t>
  </si>
  <si>
    <t>广南县革命纪念设施修缮项目</t>
  </si>
  <si>
    <t>对广南县革命纪念设施进行修缮保护</t>
  </si>
  <si>
    <t>部分乡镇</t>
  </si>
  <si>
    <t>旧莫民族团结进步示范乡</t>
  </si>
  <si>
    <t>黑支果乡海子民族团结进步示范村</t>
  </si>
  <si>
    <t>董堡乡松猫坡民族团结进步示范村</t>
  </si>
  <si>
    <t>莲城镇小板田村民族团结进步示范村</t>
  </si>
  <si>
    <t>黑支果乡梅子冲民族团结进步示范村</t>
  </si>
  <si>
    <t>珠街镇田湾民族团结进步示范村</t>
  </si>
  <si>
    <t>对广南县革命纪念设施进行修缮保护。</t>
  </si>
  <si>
    <t>五、人居环境整治项目</t>
  </si>
  <si>
    <t>1.农村卫厕所改造</t>
  </si>
  <si>
    <t>所/户</t>
  </si>
  <si>
    <t>3至5蹲位公共厕所、户用卫生厕所改造等。</t>
  </si>
  <si>
    <t>旧莫乡2020年行政村无害化卫生公厕建设项目</t>
  </si>
  <si>
    <t>新建1座，建筑面积不小于25平方米，总蹲位以满足实际需求为主，原则上不少于4个，便器适宜采用节水型，可采用蹲便或坐便器，配有男用小便斗，化粪池容积按每2个蹲位≥2.0m³。</t>
  </si>
  <si>
    <t>董堡乡2020年行政村无害化卫生公厕建设项目</t>
  </si>
  <si>
    <t>杨柳井乡2020年行政村无害化卫生公厕建设项目</t>
  </si>
  <si>
    <t>新建1座，改造1座，建筑面积不小于25平方米，总蹲位以满足实际需求为主，原则上不少于4个，便器适宜采用节水型，可采用蹲便或坐便器，配有男用小便斗，化粪池容积按每2个蹲位≥2.0m³。</t>
  </si>
  <si>
    <t>板蚌乡2020年行政村无害化卫生公厕建设项目</t>
  </si>
  <si>
    <t>改造3座，建筑面积不小于25平方米，总蹲位以满足实际需求为主，原则上不少于4个，便器适宜采用节水型，可采用蹲便或坐便器，配有男用小便斗，化粪池容积按每2个蹲位≥2.0m³。</t>
  </si>
  <si>
    <t>八宝镇2020年行政村无害化卫生公厕建设项目</t>
  </si>
  <si>
    <t>南屏镇2020年行政村无害化卫生公厕建设项目</t>
  </si>
  <si>
    <t>新建1座，改造2座，建筑面积不小于25平方米，总蹲位以满足实际需求为主，原则上不少于4个，便器适宜采用节水型，可采用蹲便或坐便器，配有男用小便斗，化粪池容积按每2个蹲位≥2.0m³。</t>
  </si>
  <si>
    <t>黑支果乡2020年行政村无害化卫生公厕建设项目</t>
  </si>
  <si>
    <t>改造4座，建筑面积不小于25平方米，总蹲位以满足实际需求为主，原则上不少于4个，便器适宜采用节水型，可采用蹲便或坐便器，配有男用小便斗，化粪池容积按每2个蹲位≥2.0m³。</t>
  </si>
  <si>
    <t>篆角乡2020年行政村无害化卫生公厕建设项目</t>
  </si>
  <si>
    <t>新建2座，建筑面积不小于25平方米，总蹲位以满足实际需求为主，原则上不少于4个，便器适宜采用节水型，可采用蹲便或坐便器，配有男用小便斗，化粪池容积按每2个蹲位≥2.0m³。</t>
  </si>
  <si>
    <t>五珠乡2020年行政村无害化卫生公厕建设项目</t>
  </si>
  <si>
    <t>改造1座，建筑面积不小于25平方米，总蹲位以满足实际需求为主，原则上不少于4个，便器适宜采用节水型，可采用蹲便或坐便器，配有男用小便斗，化粪池容积按每2个蹲位≥2.0m³。</t>
  </si>
  <si>
    <t>珠琳镇2020年行政村无害化卫生公厕建设项目</t>
  </si>
  <si>
    <t>新建5座，改造3座建筑面积不小于25平方米，总蹲位以满足实际需求为主，原则上不少于4个，便器适宜采用节水型，可采用蹲便或坐便器，配有男用小便斗，化粪池容积按每2个蹲位≥2.0m³。</t>
  </si>
  <si>
    <t>底圩乡2020年行政村无害化卫生公厕建设项目</t>
  </si>
  <si>
    <t>新建2座，改造1座，建筑面积不小于25平方米，总蹲位以满足实际需求为主，原则上不少于4个，便器适宜采用节水型，可采用蹲便或坐便器，配有男用小便斗，化粪池容积按每2个蹲位≥2.0m³。</t>
  </si>
  <si>
    <t>坝美镇2020年行政村无害化卫生公厕建设项目</t>
  </si>
  <si>
    <t>新建3座，建筑面积不小于25平方米，总蹲位以满足实际需求为主，原则上不少于4个，便器适宜采用节水型，可采用蹲便或坐便器，配有男用小便斗，化粪池容积按每2个蹲位≥2.0m³。</t>
  </si>
  <si>
    <t>2.农村生活污水治理</t>
  </si>
  <si>
    <t>依据农村人居环境整治提升五年行动，按行业部门要求，采用人工湿地、土壤渗滤、资源化利等治理</t>
  </si>
  <si>
    <t>中国宝武集团援建广南县坝美镇阿科社区、八达村庄雨污分流建设项目</t>
  </si>
  <si>
    <t>在坝美镇阿科社区马安小组、八达村委会未牙小组投入资金150万元。实施坝美镇阿科社区马安小组、八达村未牙小组村庄雨污分流建设项目。建设内容：主干排污管道波纹管DN300管长2000米；建设分支排污管道波纹管DN200长2500米；实施PVC110管1325米；结合实际，建设污水检查井，按照标准设计安装50个，实施2个小组（马安、未牙小组）污水集中处理160立方。</t>
  </si>
  <si>
    <t>石山农场抹茶小镇污水治理项目</t>
  </si>
  <si>
    <t>在龙老队、石山队铺设排污管道5公里，每公里补助80万元，共计400万。达到排放标准，夯实抹茶小镇基础设施建设。</t>
  </si>
  <si>
    <t>八宝镇农村生活污水治理项目</t>
  </si>
  <si>
    <t>实施31个村小组排水排污沟31公里，每公里补助30万元</t>
  </si>
  <si>
    <t>坝美镇农村生活污水治理项目</t>
  </si>
  <si>
    <t>实施18个村小组排水排污沟18公里，每公里补助30万元</t>
  </si>
  <si>
    <t>板蚌乡农村生活污水治理项目</t>
  </si>
  <si>
    <t>实施8个村小组排水排污沟8公里，每公里补助30万元</t>
  </si>
  <si>
    <t>底圩乡农村生活污水治理项目</t>
  </si>
  <si>
    <t>实施14个村小组排水排污沟14公里，每公里补助30万元</t>
  </si>
  <si>
    <t>董堡乡农村生活污水治理项目</t>
  </si>
  <si>
    <t>实施11个村小组排水排污沟11公里，每公里补助30万元</t>
  </si>
  <si>
    <t>黑支果乡农村生活污水治理项目</t>
  </si>
  <si>
    <t>实施30个村小组排水排污沟30公里，每公里补助30万元</t>
  </si>
  <si>
    <t>旧莫乡农村生活污水治理项目</t>
  </si>
  <si>
    <t>实施27个村小组排水排污沟27公里，每公里补助30万元</t>
  </si>
  <si>
    <t>莲城镇农村生活污水治理项目</t>
  </si>
  <si>
    <t>实施59个村小组排水排污沟59公里，每公里补助30万元</t>
  </si>
  <si>
    <t>那洒镇农村生活污水治理项目</t>
  </si>
  <si>
    <t>实施21个村小组排水排污沟21公里，每公里补助30万元</t>
  </si>
  <si>
    <t>南屏镇农村生活污水治理项目</t>
  </si>
  <si>
    <t>实施28个村小组排水排污沟28公里，每公里补助30万元</t>
  </si>
  <si>
    <t>曙光乡农村生活污水治理项目</t>
  </si>
  <si>
    <t>五珠乡农村生活污水治理项目</t>
  </si>
  <si>
    <t>杨柳井乡农村生活污水治理项目</t>
  </si>
  <si>
    <t>者太乡农地生活污水治理项目</t>
  </si>
  <si>
    <t>者兔乡农地生活污水治理项目</t>
  </si>
  <si>
    <t>实施17个村小组排水排污沟17公里，每公里补助30万元</t>
  </si>
  <si>
    <t>珠街镇农村生活污水治理项目</t>
  </si>
  <si>
    <t>珠琳镇农村生活污水治理项目</t>
  </si>
  <si>
    <t>实施20个村小组排水排污沟20公里，每公里补助30万元</t>
  </si>
  <si>
    <t>篆角乡农村生活污水治理项目</t>
  </si>
  <si>
    <t>3.农村生活垃圾治理</t>
  </si>
  <si>
    <t>依据农村人居环境整治提升五年行动和村收集、乡运输的做法，可设置垃圾箱、池等。</t>
  </si>
  <si>
    <t>旧莫乡农村生活垃圾中转站建设项目</t>
  </si>
  <si>
    <t>新建农村生活垃圾中转站1个934平方米。</t>
  </si>
  <si>
    <t>县住建局</t>
  </si>
  <si>
    <t>董堡乡农村生活垃圾中转站建设项目</t>
  </si>
  <si>
    <t>新建农村生活垃圾中转站1个1333.33平方米。</t>
  </si>
  <si>
    <t>杨柳井乡农村生活垃圾中转站建设项目</t>
  </si>
  <si>
    <t>新建农村生活垃圾中转站1个1100平方米。</t>
  </si>
  <si>
    <t>南屏镇农村生活垃圾中转站建设项目</t>
  </si>
  <si>
    <t>新建农村生活垃圾中转站1个4000平方米。</t>
  </si>
  <si>
    <t>珠街镇农村生活垃圾中转站建设项目</t>
  </si>
  <si>
    <t>新建农村生活垃圾中转站1个7000平方米。</t>
  </si>
  <si>
    <t>那洒镇农村生活垃圾中转站建设项目</t>
  </si>
  <si>
    <t>新建农村生活垃圾中转站1个1600平方米。</t>
  </si>
  <si>
    <t>五珠乡农村生活垃圾中转站建设项目</t>
  </si>
  <si>
    <t>新建农村生活垃圾中转站1个860平方米。</t>
  </si>
  <si>
    <t>坝美镇农村生活垃圾中转站建设项目</t>
  </si>
  <si>
    <t>新建农村生活垃圾中转站1个1200平方米。</t>
  </si>
  <si>
    <t>农村生活垃圾中转站改造项目</t>
  </si>
  <si>
    <t>实施坝美等8个乡镇农村生活垃圾中转站改造8个4000余平方米，实施坝美等15个乡镇垃圾中转站地磅安装14个。</t>
  </si>
  <si>
    <t>坝美、八宝等15个乡镇</t>
  </si>
  <si>
    <t>4.村容村貌提升</t>
  </si>
  <si>
    <t>面上实施村庄清洁行动，示范村采取以工代赈等多种方式，也可自购砂石、红砖、水泥等，开展村内道路、沟塘、死角、边坡、土墙、危险建筑物加固和拆除等治理，进行植树、种果、装路灯、议事亭、制作文明教育墙和保护古树、古建筑、历史民族文化、庭院经济、微菜园等建设</t>
  </si>
  <si>
    <t>八宝镇人居环境示范项目</t>
  </si>
  <si>
    <t>提升改造垃圾中转站1座3000余平方米。</t>
  </si>
  <si>
    <t>黑支果乡人居环境示范项目</t>
  </si>
  <si>
    <t>提升改造垃圾中转站1座500余平方米，购买垃圾收集箱120个，提升改造垃圾收集点20个。</t>
  </si>
  <si>
    <t>曙光乡人居环境示范项目</t>
  </si>
  <si>
    <t>新建垃圾中转站1座600平方米，建设垃圾收集点100个，遮雨棚1个，购买垃圾桶200个，购买垃圾保洁车10辆。</t>
  </si>
  <si>
    <t>珠街镇人居环境示范项目</t>
  </si>
  <si>
    <t>购买垃圾清运车1辆，垃圾收运电瓶车2辆，，建设垃圾堆放点15个。</t>
  </si>
  <si>
    <t>篆角乡人居环境示范项目</t>
  </si>
  <si>
    <t>新建垃圾清运中转站1座，购买垃圾箱30个。</t>
  </si>
  <si>
    <t>五珠乡人居环境示范项目</t>
  </si>
  <si>
    <t>购买垃圾压缩车1辆，垃圾转运电动三轮车5辆，垃圾桶44个。</t>
  </si>
  <si>
    <t>者兔乡人居环境示范项目</t>
  </si>
  <si>
    <t>新建垃圾中转站1座350平方米，购买垃圾转运车辆2辆。</t>
  </si>
  <si>
    <t>底圩乡人居环境示范项目</t>
  </si>
  <si>
    <t>购买垃圾车1辆，购买垃圾箱450个，建设垃圾收集点20个。</t>
  </si>
  <si>
    <t>莲城镇农村人居环境整治到户项目</t>
  </si>
  <si>
    <t>实施改厨、改厕、改厩、庭院硬化474户</t>
  </si>
  <si>
    <t>旧莫乡农村人居环境整治到户项目</t>
  </si>
  <si>
    <t>实施改厨、改厕、改厩、庭院硬化2336户</t>
  </si>
  <si>
    <t>董堡乡农村人居环境整治到户项目</t>
  </si>
  <si>
    <t>实施改厨、改厕、改厩、庭院硬化1493户</t>
  </si>
  <si>
    <t>杨柳井乡农村人居环境整治到户项目</t>
  </si>
  <si>
    <t>实施改厨、改厕、改厩、庭院硬化1313户</t>
  </si>
  <si>
    <t>板蚌乡农村人居环境整治到户项目</t>
  </si>
  <si>
    <t>实施改厨、改厕、改厩、庭院硬化539户</t>
  </si>
  <si>
    <t>南屏镇农村人居环境整治到户项目</t>
  </si>
  <si>
    <t>实施改厨、改厕、改厩、庭院硬化4593户</t>
  </si>
  <si>
    <t>黑支果乡农村人居环境整治到户项目</t>
  </si>
  <si>
    <t>实施改厨、改厕、改厩、庭院硬化2318户</t>
  </si>
  <si>
    <t>曙光乡农村人居环境整治到户项目</t>
  </si>
  <si>
    <t>实施改厨、改厕、改厩、庭院硬化187户</t>
  </si>
  <si>
    <t>珠街镇农村人居环境整治到户项目</t>
  </si>
  <si>
    <t>实施改厨、改厕、改厩、庭院硬化1115户</t>
  </si>
  <si>
    <t>篆角乡农村人居环境整治到户项目</t>
  </si>
  <si>
    <t>实施改厨、改厕、改厩、庭院硬化909户</t>
  </si>
  <si>
    <t>那洒镇农村人居环境整治到户项目</t>
  </si>
  <si>
    <t>实施改厨、改厕、改厩、庭院硬化1186户</t>
  </si>
  <si>
    <t>珠琳镇农村人居环境整治到户项目</t>
  </si>
  <si>
    <t>实施改厨、改厕、改厩、庭院硬化2495户</t>
  </si>
  <si>
    <t>者兔乡农村人居环境整治到户项目</t>
  </si>
  <si>
    <t>实施改厨、改厕、改厩、庭院硬化1537户</t>
  </si>
  <si>
    <t>者太乡农村人居环境整治到户项目</t>
  </si>
  <si>
    <t>实施改厨、改厕、改厩、庭院硬化476户</t>
  </si>
  <si>
    <t>底圩乡农村人居环境整治到户项目</t>
  </si>
  <si>
    <t>坝美镇农村人居环境整治到户项目</t>
  </si>
  <si>
    <t>珠琳镇人居环境整治项目</t>
  </si>
  <si>
    <t>实施改厨、改厕、改厩、庭院硬化301户，入户路，实施入户路430户2100平方米</t>
  </si>
  <si>
    <t>莲城镇人居环境整治提升及绿美乡村建设项目</t>
  </si>
  <si>
    <t>实施沙湾、董那孟、冷水沟、土锅寨、南达、分水岭、那秧、坝汪、者矿、那朵、老龙、木帖12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</si>
  <si>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旧莫乡人居环境整治提升及绿美乡村建设项目</t>
  </si>
  <si>
    <t>实施牛角、海尾、板榔小寨、上里蚌、上派听、官塘、安勒、法弄、先干、拖派、者乐、里乜、克花13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</si>
  <si>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董堡乡人居环境整治提升及绿美乡村建设项目</t>
  </si>
  <si>
    <t>实施里标、青林、董仕基、毛家店、革腊、董弄小寨、董弄大寨7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</si>
  <si>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杨柳井乡人居环境整治提升及绿美乡村建设项目</t>
  </si>
  <si>
    <t>实施老街、那弄、芭蕉寨、新寨、周根、宝月关、头关、二关、茶树坪9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</si>
  <si>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板蚌乡人居环境整治提升及绿美乡村建设项目</t>
  </si>
  <si>
    <t>实施龙外、上麻栗、坝包、水尾4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</si>
  <si>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八宝镇人居环境整治提升及绿美乡村建设项目</t>
  </si>
  <si>
    <t>实施百乐下寨、百乐、安令、板幕、木烟、平邑下寨、河野、召南、木媄、坝哈、干田堡11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</si>
  <si>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南屏镇人居环境整治提升及绿美乡村建设项目</t>
  </si>
  <si>
    <t>实施凉水井、大坝子、梭角、新发寨、黄土坡、马路、老街、林家坝8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</si>
  <si>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黑支果乡人居环境整治提升及绿美乡村建设项目</t>
  </si>
  <si>
    <t>实施湾子、里麦、苏木聋、天生桥、木樟坝、阿章、雷打山、牛川鼻8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</si>
  <si>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曙光乡人居环境整治提升及绿美乡村建设项目</t>
  </si>
  <si>
    <t>实施老水井、小水井、松树坝、小波么、田心寨、角所、桥头7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</si>
  <si>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珠街镇人居环境整治提升及绿美乡村建设项目</t>
  </si>
  <si>
    <t>实施湾子、树科中寨、龙滩、多依树、放羊、田尾、里吉大寨、里吉街、狗街上寨、狗街下寨、晒甲、麻栗坡12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</si>
  <si>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篆角乡人居环境整治提升及绿美乡村建设项目</t>
  </si>
  <si>
    <t>实施下么库、红岩、烂箐、瓦厂坪、鸡街、鸡街新寨、阿渺老寨、阿渺新寨、波木、阿妹冲、干坝、卡子、布标、龙树脚14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</si>
  <si>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那洒镇人居环境整治提升及绿美乡村建设项目</t>
  </si>
  <si>
    <t>实施羊街、马厂、法门坎、马路、子母嘎、岩洞6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</si>
  <si>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五珠乡人居环境整治提升及绿美乡村建设项目</t>
  </si>
  <si>
    <t>实施小扭克、平寨、金厂湾、大西吉、马路、老厂、老寨7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</si>
  <si>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珠琳镇人居环境整治提升及绿美乡村建设项目</t>
  </si>
  <si>
    <t>实施坝子、普木下寨、赖皮树、甲板、麻栗树、白泥塘、白泥塘老寨、砂子塘、煤炭坡、吊井、拖白泥、上寨12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</si>
  <si>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者兔乡人居环境整治提升及绿美乡村建设项目</t>
  </si>
  <si>
    <t>实施下斗月、麻栗树、那坝、下同佐、里更、里夺新村、小里夺、西牙、西维9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</si>
  <si>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底圩乡人居环境整治提升及绿美乡村建设项目</t>
  </si>
  <si>
    <t>实施下普门、中普门、法当（普盆）、坡幕、那幕、于卖、他休、那堂8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</si>
  <si>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坝美镇人居环境整治提升及绿美乡村建设项目</t>
  </si>
  <si>
    <t>实施马鞍、革乍、汤那、法利、德美、坡高二组、那登、弄追、嘎达、同应、大寨、项洞、西松13个村绿美乡村建设，结合村庄基础条件，达到村内道路硬化全覆盖、生活垃圾处理全覆盖、村内污水治理全覆盖，打造各具特色的小院景，进村道路两旁植树栽花种草，实现千里绿道、万里花带，提升人居环境。每个村补助不超过3万元。</t>
  </si>
  <si>
    <t>坝美镇下里蒙村人居环境提升项目</t>
  </si>
  <si>
    <t>实施下里蒙村118户村内植绿美化、人居环境改善项目，提升人居环境。</t>
  </si>
  <si>
    <t>人居环境整治提升及绿美乡村建设激励项目</t>
  </si>
  <si>
    <t>对18个乡（镇）67个以上村小组人居环境整治及绿美村庄建设项目进行奖补，由乡镇人民政府统筹实施及验收，每个村小组补助不超过3万元。</t>
  </si>
  <si>
    <t>中国宝武集团援建篆角乡2022年集镇亮化项目</t>
  </si>
  <si>
    <t>盏</t>
  </si>
  <si>
    <t>投入宝武帮扶资金10万元，在阿渺村鸡街小组实施集镇亮化工程，安装33盏太阳能路灯（灯杆高6m)。含项目审计费共计0.1万元。</t>
  </si>
  <si>
    <t>八宝镇乐共村功能提升</t>
  </si>
  <si>
    <t>在八宝镇乐共村平丰村小组等投入650万元实施村功能提升。建设内容：1.建设雨污分流设施，排水排污改造6100米（含检修井等）、污水净化池300立方米，投入295万元；2.新建改建村综合公共服务用房350平方米、八宝谷晾晒场2000平方米，投入150万元；3.新建配套垃圾处理设施等，投入38万元；4.硬化村内主干道2500平方米、场地平整及建设挡土墙550立方米等，投入70万元；5.新建生产生活用水沟渠4000米，投入97万元。</t>
  </si>
  <si>
    <t>旧莫乡昔板村功能提升</t>
  </si>
  <si>
    <t>在旧莫乡昔板村拖派村小组等投入500万元实施村功能提升。建设内容：1.硬化村主干道5000平方米，修缮河边主道和村支干道3000平方米，投入120万元；2.治理居民住房外立面159户，投入250万元；3.新建多功能活动室1个200平方米，新建改建卫生公厕2座，投入130万元。</t>
  </si>
  <si>
    <t>那洒镇岜皓村功能提升</t>
  </si>
  <si>
    <t>在那洒镇岜皓村里铺村小组等地投入500万元实施村功能提升。建设内容：1.硬化村内道路4100平方米、排水排污改造3000米（含检修井）、污水净化池160立方米，投入247万元；2.安装路灯60盏、新建卫生公厕2个，投入56万元；3.治理居民住房外立面165户，投入185万元；4.改造村活动场地300平方米，投入12万元。</t>
  </si>
  <si>
    <t>河道至八宝社区污水集中治理主管网配套</t>
  </si>
  <si>
    <t>铺设污水集中处理主管网10千米，解决对河、牙英、江中、八甲1、2组污水排放问题。</t>
  </si>
  <si>
    <t>八宝镇牙龙村功能提升项目</t>
  </si>
  <si>
    <t>1、牙龙村田间机理、产业路及灌溉沟渠修复整治2000米。2、牙龙村内青石板路面铺设8000平方米。3、牙龙村村内生态水沟水系修复2410米。4、牙龙村垃圾转运、污水处理设施各1套（含污水处理终端建设、污水管网建设等）。</t>
  </si>
  <si>
    <t>莲城镇大革假村功能提升项目</t>
  </si>
  <si>
    <t>实施水果产业路长1917.5米，宽3.5米，共6711平方米；灌溉沟渠长4000米；村内路面改造。主道路（印花混凝土路面）1234米，宽4米，共4936平方米；村脚河堤治理2255.08平方米；休闲步道长1500米，宽1.5米，共2250平方米；村内不规则石板道路铺筑，共3040平方米；防滑坡治理614.73平方米；文化活动室及配套设施建设。基层组织活动室修缮346平方米；新建活动长廊75平方米（含围棋、象棋石桌椅2套）；活动广场古树周围做水泥仿木护栏50米；新建一个篮球场608平方米；新建浆砌石挡土墙2200立方米；党建宣传栏30米，高4米；村内民族文化宣传墙500平方米。</t>
  </si>
  <si>
    <t>人居环境整治及绿美村庄建设项目</t>
  </si>
  <si>
    <t>实施八宝镇进入乡镇公路主干线和沿线环境整治提升及绿美村庄建设。</t>
  </si>
  <si>
    <t>实施黑支果乡进入乡镇公路主干线和沿线环境整治提升及绿美村庄建设。</t>
  </si>
  <si>
    <t>实施者太乡进入乡镇公路主干线和沿线环境整治提升及绿美村庄建设。</t>
  </si>
  <si>
    <t>实施板蚌乡进入乡镇公路主干线和沿线环境整治提升及绿美村庄建设。</t>
  </si>
  <si>
    <t>2022年五珠乡大扭克村村集体经济经营项目</t>
  </si>
  <si>
    <t>计划实施房物瓦屋面更换1400㎡，90元/㎡，墙体粉刷800㎡，35元/㎡,更换门9道,300元/道；窗子22道，100元/道；改造后将用于村集体经济发展项目。</t>
  </si>
  <si>
    <t>五珠村委会大扭克村小组</t>
  </si>
  <si>
    <t>2022年者兔乡斗月村产业提质增效项目</t>
  </si>
  <si>
    <t>在斗月村委会11个村小组种植青花椒650亩，油菜500亩，配套实施产业路4条23公里，降低群众农副产品运输成本，提高产业效益（下斗月至者妈交界8公里、上斗月至锑矿山米洛交界10公里。麻栗树小组至斗月矿山5公里，补助标准：3万/公里）。</t>
  </si>
  <si>
    <t>斗月一组、斗月二组、斗月三组、斗月五组、平寨、麻栗树、弄南、弄框、甲棉、那安、串南</t>
  </si>
  <si>
    <t>2022年者太乡者太村养殖小区建设项目</t>
  </si>
  <si>
    <t>新建生猪养殖小区一处，占地面积约1000平方米，含基础配套设施，计价42.35万元，纳入村集体经济。</t>
  </si>
  <si>
    <t>者太乡者太村未骂村小组</t>
  </si>
  <si>
    <t>2022年底圩乡同剪村古树茶保护开发建设项目</t>
  </si>
  <si>
    <t>用于古树茶保护开发，修建产业路1公里、管护茶园1500亩、建设茶山体验房3间、茶山手工制茶房1间、古树茶文创产品设计1套、加工机械设备1套等，建成后流转村集体合作社为村集体产生收益。</t>
  </si>
  <si>
    <t>同剪村委会上南老小组</t>
  </si>
  <si>
    <t>2022年董堡乡牡露村沃柑种植项目</t>
  </si>
  <si>
    <t>实施小牡露片区经济林果种植沃柑60亩，由牡露旅游合作社牵头实施，农户提供土地种植，按每亩3000元补助，建成后移交村委会作为村集体经济，交由农户自行管理林果，产生收益后按比例作为集体经济收益。</t>
  </si>
  <si>
    <t>大牡露、小牡露小组</t>
  </si>
  <si>
    <t>2022年板蚌乡板蚌村冷库建设项目</t>
  </si>
  <si>
    <t>建设冷库一座，容积1000立方米，补助金额600元/立方米。</t>
  </si>
  <si>
    <t>板蚌乡板蚌村委村龙外村</t>
  </si>
  <si>
    <t>2022年南屏镇胡家寨村产业到户补短板项目</t>
  </si>
  <si>
    <t>实施胡家寨村小组到户圈改补助30户，每户补助2000元，计划投入资金6万元。</t>
  </si>
  <si>
    <t>马街社区胡家寨村小组</t>
  </si>
  <si>
    <t>2022年曙光乡小水井村产业提质增效项目</t>
  </si>
  <si>
    <t>在鸡街村委会小水井村种植杨梅200亩，李子30亩，配套实施产业路4公里，降低群众农副产品运输成本，提高产业效益（水池至金竹林产业路2.5公里，宽3米；修建高速路收费站至张家农耕路1.5公里，宽3米。补助标准5.97万元/公里）。</t>
  </si>
  <si>
    <t>鸡街村委会小水井村小组</t>
  </si>
  <si>
    <t>2021年坝美镇革乍村柑橘种植项目</t>
  </si>
  <si>
    <t>在革乍行政村汤拿、中寨、西松等3个自然村种植柑橘1200亩，配套建设柑橘采摘和运送道路15.25公里。</t>
  </si>
  <si>
    <t>汤拿、中寨、西松</t>
  </si>
  <si>
    <t>2021年者兔乡斗月村灌溉沟渠建设项目</t>
  </si>
  <si>
    <t>新建斗月村委会下斗月村小组三面混凝土灌溉沟渠。2600米40*40</t>
  </si>
  <si>
    <t>斗月村委会下斗月村</t>
  </si>
  <si>
    <t>2021年五珠乡六良箐村委会波糯村小组养鱼产业发展项目</t>
  </si>
  <si>
    <t>实施坝塘淤泥清理7200立方米（含清运），清理深度1米，补助14.4万元，安装坝塘安全护栏700米，发展养鱼产业，增加集体收入。</t>
  </si>
  <si>
    <t>六良箐村委会波糯村</t>
  </si>
  <si>
    <t>2021年底圩乡普盆村委会中门村小组产业发展项目</t>
  </si>
  <si>
    <t>在中门村小组种植橘子、贡柑等水果共500余亩，茶叶2000余亩，配套建设橘子、贡柑、茶叶、采摘及运送道路目1.1公里，鱼塘清理塘内淤泥4260立方米，养殖90多斤鱼苗</t>
  </si>
  <si>
    <t>普盆村委会中门村</t>
  </si>
  <si>
    <t>珠琳镇阿卡黑村停车场建设项目</t>
  </si>
  <si>
    <t>新建甲板村停车场硬化，实行收费停车，5元/车次收取停车费用既能增加村集体经济收益又很好解决了街天道路两边停车造成的拥堵的现状。建设内容：1.场地硬化3000平方米，C25混凝土浇筑，厚0.18米；2.场地实施规范化车位规划设计，安装自动升降收费装置1套；3.配套安装监控摄像系统1套，含摄像头4个</t>
  </si>
  <si>
    <t>珠琳镇阿卡黑村委会甲板村</t>
  </si>
  <si>
    <t>2021年董堡乡牡露乡旅游精品示范村建设项目</t>
  </si>
  <si>
    <t>实施村内排水排污项目（排污管网1800米、三面沟2000米、污水处理池400立方米）、垃圾收集转运项目1座、村内道路硬化项目6800平方米。</t>
  </si>
  <si>
    <t>牡露村委会</t>
  </si>
  <si>
    <t>2021年莲城镇岜夺乡村旅游精品示范村建设项目</t>
  </si>
  <si>
    <t>实施村内排水排污项目（排污管网5602米、污水处理池4个）、卫生公厕3个、村内道路硬化项目4000平方米、应急储水设备5套。</t>
  </si>
  <si>
    <t>岜夺村委会</t>
  </si>
  <si>
    <t>2021年旧莫乡昔板乡村旅游精品示范村建设项目</t>
  </si>
  <si>
    <t>实施村内排水排污项目（排污管网6600米、三级净化池5个200立方米）、公厕改造项目5座、村内道路硬化项目3752平方米</t>
  </si>
  <si>
    <t>2021年珠琳镇阿卡黑乡村旅游精品示范村建设项目</t>
  </si>
  <si>
    <t>实施垃圾收集转运项目40立方米、大坝下寨排水排污项目1个、马龙寨小组臭水塘治理项目3000平方米、马龙寨小组污排水排污项目1个、会员村小组污排水排污项目300米、会员村-母猪噶进村道路硬化2150平方米、会员村-陆松养殖场村进村道路硬化2500平方米、陆松养殖场-海尾老路岔路口进村道路硬化2500平方米、老路岔路口-海尾进村道路硬化3550平方米、马龙寨村小组村内道路硬化2400平方米</t>
  </si>
  <si>
    <t>阿卡黑村委会</t>
  </si>
  <si>
    <t>2021年杨柳井乡宝月关乡村旅游精品示范村建设项目</t>
  </si>
  <si>
    <t>实施庭院经济发展项目5600株、入户路硬化项目38656平方米、村内排水排污项目1587米、村内道路硬化项目32509.5平方米、农作桥梁建设项目1座。</t>
  </si>
  <si>
    <t>2021年八宝镇河野乡村旅游精品示范村建设项目</t>
  </si>
  <si>
    <t>实施进村道路硬化项目（进村道路硬化6000平方米、路代沟2公里）、村内道路硬化项目13000平方米、水塘清理整治项目（河野村内池塘清淤860立方米、新建池塘挡墙600立方米）。</t>
  </si>
  <si>
    <t>河野村委会</t>
  </si>
  <si>
    <t>2021年坝美镇革乍乡村旅游精品示范村建设项目</t>
  </si>
  <si>
    <t>实施村内排水排污项目15020米、公厕改造6个、污水处理项目390立方米、村内道路硬化项目850平方米。</t>
  </si>
  <si>
    <t>革乍村委会</t>
  </si>
  <si>
    <t>2021年黑支果乡牡宜乡村旅游美丽村庄建设项目</t>
  </si>
  <si>
    <t>实施村内排水排污项目1700米，村内道路硬化项目11000平方米。</t>
  </si>
  <si>
    <t>牡宜村委会牡宜村</t>
  </si>
  <si>
    <t>2021年南屏镇峰岩洞乡村旅游美丽村庄建设项目</t>
  </si>
  <si>
    <t>实施村内排水排污项目300米，村内挡墙维修项目（档墙20米，土方180立方米），村内道路硬化项目260平方米，村内分支梯步道建设项目2886.7米，应急水池建设（水池480立方米，管道110米）。</t>
  </si>
  <si>
    <t>安王村委会峰岩洞村</t>
  </si>
  <si>
    <t>2021年曙光乡波么大寨乡村旅游美丽村庄建设项目</t>
  </si>
  <si>
    <t>实施水塘清理项目12850立方米，村内排水排污沟项目720米，污水处理池建设项目60立方米，垃圾收集转运项目6个，村内道路硬化项目1400平方米，泉眼保护房项目10平方米</t>
  </si>
  <si>
    <t>2021年者兔乡下斗月乡村旅游美丽村庄建设项目</t>
  </si>
  <si>
    <t>实施集体经济灌溉沟渠建设项目2600米。村内排水排污项目1套，垃圾收集转运项目2座，村内挡墙建设项目1256平方米，村内道路安全护栏项目2500米，入户路硬化项目840平方米，应急储水水池建设项目1座。文明风尚长廊建设项目1个。</t>
  </si>
  <si>
    <t>2021年板蚌乡安跃乡村旅游美丽村庄建设项目</t>
  </si>
  <si>
    <t>实施村内排水排污项目1000米，村内道路硬化项目1000平方米，污水处理池建设项目1个</t>
  </si>
  <si>
    <t>永怀村委会安跃村</t>
  </si>
  <si>
    <t>2021年旧莫乡拖派乡村旅游美丽村庄建设项目</t>
  </si>
  <si>
    <t>实施庭村内排水排污项目（排水沟及管网3820米、污水净化池180立方米），公厕改造项目1座，村内道路硬化项目675平方米</t>
  </si>
  <si>
    <t>昔板村委会拖派村</t>
  </si>
  <si>
    <t>2021年莲城镇岜夺村委会岜夺村小组美丽村庄产业发展项目</t>
  </si>
  <si>
    <t>实施产业道路建设项目3.6公里，集体经济发展项目1个4000平方米。村内排水排污项目600米，村内挡墙建设项目（老水井挡墙50立方米，房背后水泥砖砌墙80平方米，盖板维修10米），村内道路硬化项目200平方米，蓄水池1个200立方米。</t>
  </si>
  <si>
    <t>岜夺村委会岜夺村</t>
  </si>
  <si>
    <t>2021年董堡乡牡露村委会小牡露村小组美丽村庄建设项目</t>
  </si>
  <si>
    <t>实施村内排水排污项目（排污管网2000米，处理池180立方米），村内道路硬化项目3000平方米，入户路硬化项目2000平方米。</t>
  </si>
  <si>
    <t>牡露村委会小牡露村</t>
  </si>
  <si>
    <t>2021年杨柳井乡六郎城乡村旅游美丽村庄建设项目</t>
  </si>
  <si>
    <t>实施村内排水排污项目1061米，垃圾收集转运项目20个，村内道路硬化项目2500平方米。</t>
  </si>
  <si>
    <t>宝月关村委会六郎城村</t>
  </si>
  <si>
    <t>2021年者太乡者太村委会未哪基村小组美丽村庄产业发展项目</t>
  </si>
  <si>
    <t>实施长冲梨产业路项目1项，长冲梨水肥一体化设施建设项目1套，生猪集中养殖小区建设项目1500平方米。公厕无害化改造项目1座</t>
  </si>
  <si>
    <t>者太村委会未哪基村</t>
  </si>
  <si>
    <t>2021年珠琳镇马安山乡村旅游美丽村庄建设项目</t>
  </si>
  <si>
    <t>实施垃圾收集转运项目40立方米，应急水池建设140立方米，村内道路硬化项目500平方米，村内挡墙建设项目24立方米，储水水池修缮1个，村内排水排污项目240米，三级净化池150立方米，排水沟建设460米，村内道路硬化项目900平方米，村内公厕建设1座。</t>
  </si>
  <si>
    <t>2021年篆角乡下寨乡村旅游美丽村庄建设项目</t>
  </si>
  <si>
    <t>实施村内排水排污项目2000米，垃圾收集转运项目20立方米，村内道路硬化项目3000平方米</t>
  </si>
  <si>
    <t>下寨村委会下寨村</t>
  </si>
  <si>
    <t>2021年八宝镇八甲村委会江中村小组美丽村庄产业发展项目</t>
  </si>
  <si>
    <t>实施江中集体经济建设项目1个。进村道路硬化项目4200平方米，村内道路硬化项目1500平方米。</t>
  </si>
  <si>
    <t>八甲村委会江中村</t>
  </si>
  <si>
    <t>2021年那洒镇法多倮乡村旅游美丽村庄建设项目</t>
  </si>
  <si>
    <t>实施村内排水排污设施建设项目（村内排污建设长300米，建设浇灌沉沙池1个），村内挡墙建设项目1310立方米，村内道路硬化项目1500平方米，公厕改造项目1个，水塘整治项目400平方米。文明风尚长廊建设项目1个</t>
  </si>
  <si>
    <t>董德村委会法多倮村</t>
  </si>
  <si>
    <t>2021年珠街镇狗街上寨乡村旅游美丽村庄建设项目</t>
  </si>
  <si>
    <t>实施村内排水排污项目1套，垃圾收集转运项目40立方米，村内道路安全护栏项目260米，村内道路硬化项目1136平方米，饮水取用点修缮建设项目1项，村级公共卫生厕所建设项目40平方米。</t>
  </si>
  <si>
    <t>里吉村委会狗街上寨村</t>
  </si>
  <si>
    <t>2021年五珠乡波糯乡村旅游美丽村庄建设项目</t>
  </si>
  <si>
    <t>实施村内排水排污项目村3570米，村内道路硬化项目2070平方米，入户路硬化项目3400米</t>
  </si>
  <si>
    <t>2021年底圩乡中门乡村旅游美丽村庄建设项目</t>
  </si>
  <si>
    <t>实施村内道路硬化项目2475平方米，入户路硬化项目2738平方米，老桥面安全围护栏建设项目70米，村内挡土墙建设项目480立方米</t>
  </si>
  <si>
    <t>2021年坝美镇西松乡村旅游美丽村庄建设项目</t>
  </si>
  <si>
    <t>实施村内排水排污项目3000米，村内道路硬化项目500平方米，村内绿化美化项目960平方米，污水处理池建设50立方米。</t>
  </si>
  <si>
    <t>革乍村委会西松村</t>
  </si>
  <si>
    <t>董堡乡牡露乡村旅游精品示范村建设项目</t>
  </si>
  <si>
    <t>村内排水排污建设项目1000米。</t>
  </si>
  <si>
    <t>珠琳镇阿卡黑乡村旅游精品示范村建设项目</t>
  </si>
  <si>
    <t>村内排污、排水沟建设项目1400米。</t>
  </si>
  <si>
    <t>2022年黑支果乡牛滚塘乡村旅游美丽村庄建设项目</t>
  </si>
  <si>
    <t>村内道路硬化2300平方米，垃圾收集处理1座，排水排污600米。</t>
  </si>
  <si>
    <t>天生桥村委会牛滚塘村小组</t>
  </si>
  <si>
    <t>2022年莲城镇石洞乡村旅游美丽村庄建设项目</t>
  </si>
  <si>
    <t>村内排水排污项目1500米。</t>
  </si>
  <si>
    <t>岜夺村委会石洞村小组</t>
  </si>
  <si>
    <t>2022年旧莫乡海尾乡村旅游美丽村庄建设项目</t>
  </si>
  <si>
    <t>村内排水排污项目1个，村内道路硬化项目108平方米。</t>
  </si>
  <si>
    <t>旧莫村委会海尾村小组</t>
  </si>
  <si>
    <t>2022年旧莫乡下派听乡村旅游美丽村庄建设项目</t>
  </si>
  <si>
    <t>排污设施建设项目1个，垃圾收集处理项目1个。</t>
  </si>
  <si>
    <t>板茂村委会下派听村小组</t>
  </si>
  <si>
    <t>2022年董堡乡弄当乡村旅游美丽村庄建设项目</t>
  </si>
  <si>
    <t>村内道路硬化1792平方米，村内排水排污250米，挡墙110米，路边护栏安装115米。</t>
  </si>
  <si>
    <t>牡露村委会弄当村小组</t>
  </si>
  <si>
    <t>2022年杨柳井乡那弄乡村旅游美丽村庄建设项目</t>
  </si>
  <si>
    <t>公厕建设项目2座，集体饮水水池项目100立方米。</t>
  </si>
  <si>
    <t>2022年八宝镇对河乡村旅游美丽村庄建设项目</t>
  </si>
  <si>
    <t>村内排水排污1500米。</t>
  </si>
  <si>
    <t>八甲村委会对河村小组</t>
  </si>
  <si>
    <t>2022年八宝镇田房乡村旅游美丽村庄建设项目</t>
  </si>
  <si>
    <t>村内排水排污3200米。</t>
  </si>
  <si>
    <t>八甲村委会田房村小组</t>
  </si>
  <si>
    <t>2022年八宝镇同内乡村旅游美丽村庄建设项目</t>
  </si>
  <si>
    <t>村内排水排污2000米。</t>
  </si>
  <si>
    <t>八甲村委会同内村小组</t>
  </si>
  <si>
    <t>2022年八宝镇二合树乡村旅游美丽村庄建设项目</t>
  </si>
  <si>
    <t>甘蔗园村委会二合树村小组</t>
  </si>
  <si>
    <t>2022年南屏镇胡家寨乡村旅游美丽村庄建设项目</t>
  </si>
  <si>
    <t>村内道路硬化项目165平方米，挡墙建设50立方米，村内排水排污项目1210米。</t>
  </si>
  <si>
    <t>2022年曙光乡小水井乡村旅游美丽村庄建设项目</t>
  </si>
  <si>
    <t>排污沟渠建设项目1400米，污水处理池建设项目60立方米，垃圾收集处理项目1个。</t>
  </si>
  <si>
    <t>2022年篆角乡瓦厂坪乡村旅游美丽村庄建设项目</t>
  </si>
  <si>
    <t>新建20立方米取水池1件，公厕25平方米，垃圾箱2个。</t>
  </si>
  <si>
    <t>阿渺村委会瓦厂坪村小组</t>
  </si>
  <si>
    <t>2022年那洒镇下兔懂乡村旅游美丽村庄建设项目</t>
  </si>
  <si>
    <t>村内排水排污1300米，到户排水排污300米，村内挡墙建设782立方米，公厕建设1个。</t>
  </si>
  <si>
    <t>贵马村委会下兔懂村小组</t>
  </si>
  <si>
    <t>2022年五珠乡大扭克乡村旅游美丽村庄建设项目</t>
  </si>
  <si>
    <t>水体污染治理项目1个，垃圾收集处理项目1个，排水排污沟建设项目1200米，村内道路硬化项目6000平方米。</t>
  </si>
  <si>
    <t>2022年者兔乡那坝乡村旅游美丽村庄建设项目</t>
  </si>
  <si>
    <t>挡墙350立方米村内排水排污300米，入户路硬化1000平方米，村内道路安全护栏600米。</t>
  </si>
  <si>
    <t>斗月村委会那坝村小组</t>
  </si>
  <si>
    <t>2022年者太乡革夺乡村旅游美丽村庄建设项目</t>
  </si>
  <si>
    <t>垃圾收集处理1个，村容村貌整治1个。</t>
  </si>
  <si>
    <t>三卡村委会革夺村小组</t>
  </si>
  <si>
    <t>2022年底圩乡普龙乡村旅游美丽村庄建设项目</t>
  </si>
  <si>
    <t>村内排水排污2500米，水塘整治1个，挡土墙90立方米，村内道路硬化3639平方米。</t>
  </si>
  <si>
    <t>普龙村委会普龙村小组</t>
  </si>
  <si>
    <t>2022年坝美镇出水洞乡村旅游美丽村庄建设项目</t>
  </si>
  <si>
    <t>实施人居环境到户整治60户，进村道路硬化5200平方米，村内道路硬化4800平方米，排水排污1800米，垃圾转运站1座，夜间照明21盏，基层党组织阵地建设1个。</t>
  </si>
  <si>
    <t>者歪村委会出水洞村小组</t>
  </si>
  <si>
    <t>2022年坝美镇赛雅乡村旅游美丽村庄建设项目</t>
  </si>
  <si>
    <t>排污管道建设项目500米，化粪池建设项目1个，垃圾收集处理项目1个。</t>
  </si>
  <si>
    <t>堂上村委会赛雅村小组</t>
  </si>
  <si>
    <t>者兔乡下斗月乡村旅游美丽村庄建设项目</t>
  </si>
  <si>
    <t>村内排水排污80米。</t>
  </si>
  <si>
    <t>广南县乡村振兴战略工程建设项目（一期）</t>
  </si>
  <si>
    <t>计划实施人居环境改善到户项目19036户、村内道路硬化1237362平方米、入户路硬化3260789平方米、非4类重点对象农户危房9015户等</t>
  </si>
  <si>
    <t>莲城镇火石坡产业基础设施建设项目</t>
  </si>
  <si>
    <t>完善广南县油茶科研基础设施建设，促进油茶产业增收增效。路面硬化2324.8平方米，总长581.2米，宽4米，厚20厘米，包含路基换填处理、土方开挖回填、找平等工作内容。（含机械、人工、材料、建筑垃圾清运、管理、规费、税金等总工程费。）</t>
  </si>
  <si>
    <t>莲城镇北坛社区</t>
  </si>
  <si>
    <t>莲城镇人居环境整治提升及绿美乡村建设激励项目</t>
  </si>
  <si>
    <t>实施创建板宜、里月上组等24个村小组人居环境整治及绿美村庄建设项目进行奖补，由乡镇人民政府统筹实施及验收，每个村小组补助不超过3万元。</t>
  </si>
  <si>
    <t>旧莫乡人居环境整治提升及绿美乡村建设激励项目</t>
  </si>
  <si>
    <t>实施创建郭家屋基、红石岩大寨等58个村小组人居环境整治及绿美村庄建设项目进行奖补，由乡镇人民政府统筹实施及验收，每个村小组补助不超过3万元。</t>
  </si>
  <si>
    <t>董堡乡人居环境整治提升及绿美乡村建设激励项目</t>
  </si>
  <si>
    <t>实施创建老路、老井等19个村小组人居环境整治及绿美村庄建设项目进行奖补，由乡镇人民政府统筹实施及验收，每个村小组补助不超过3万元。</t>
  </si>
  <si>
    <t>杨柳井乡人居环境整治提升及绿美乡村建设激励项目</t>
  </si>
  <si>
    <t>实施创建骂然、瓦厂等21个村小组人居环境整治及绿美村庄建设项目进行奖补，由乡镇人民政府统筹实施及验收，每个村小组补助不超过3万元。</t>
  </si>
  <si>
    <t>板蚌乡人居环境整治提升及绿美乡村建设激励项目</t>
  </si>
  <si>
    <t>实施创建永怀、马安田等22个村小组人居环境整治及绿美村庄建设项目进行奖补，由乡镇人民政府统筹实施及验收，每个村小组补助不超过3万元。</t>
  </si>
  <si>
    <t>八宝镇人居环境整治提升及绿美乡村建设激励项目</t>
  </si>
  <si>
    <t>实施创建腊芳、那舍等41个村小组人居环境整治及绿美村庄建设项目进行奖补，由乡镇人民政府统筹实施及验收，每个村小组补助不超过3万元。</t>
  </si>
  <si>
    <t>南屏镇人居环境整治提升及绿美乡村建设激励项目</t>
  </si>
  <si>
    <t>实施创建沙坝、阿留等22个村小组人居环境整治及绿美村庄建设项目进行奖补，由乡镇人民政府统筹实施及验收，每个村小组补助不超过3万元。</t>
  </si>
  <si>
    <t>黑支果乡人居环境整治提升及绿美乡村建设激励项目</t>
  </si>
  <si>
    <t>实施创建木登、新寨等30个村小组人居环境整治及绿美村庄建设项目进行奖补，由乡镇人民政府统筹实施及验收，每个村小组补助不超过3万元。</t>
  </si>
  <si>
    <t>曙光乡人居环境整治提升及绿美乡村建设激励项目</t>
  </si>
  <si>
    <t>实施创建鸡街、大凹塘等19个村小组人居环境整治及绿美村庄建设项目进行奖补，由乡镇人民政府统筹实施及验收，每个村小组补助不超过3万元。</t>
  </si>
  <si>
    <t>珠街镇人居环境整治提升及绿美乡村建设激励项目</t>
  </si>
  <si>
    <t>实施创建长冲、折足等24个村小组人居环境整治及绿美村庄建设项目进行奖补，由乡镇人民政府统筹实施及验收，每个村小组补助不超过3万元。</t>
  </si>
  <si>
    <t>篆角乡人居环境整治提升及绿美乡村建设激励项目</t>
  </si>
  <si>
    <t>实施创建坪寨、木榔等40个村小组人居环境整治及绿美村庄建设项目进行奖补，由乡镇人民政府统筹实施及验收，每个村小组补助不超过3万元。</t>
  </si>
  <si>
    <t>那洒镇人居环境整治提升及绿美乡村建设激励项目</t>
  </si>
  <si>
    <t>实施创建威红、长箐等18个村小组人居环境整治及绿美村庄建设项目进行奖补，由乡镇人民政府统筹实施及验收，每个村小组补助不超过3万元。</t>
  </si>
  <si>
    <t>五珠乡人居环境整治提升及绿美乡村建设激励项目</t>
  </si>
  <si>
    <t>实施创建阿吉冲、新寨等19个村小组人居环境整治及绿美村庄建设项目进行奖补，由乡镇人民政府统筹实施及验收，每个村小组补助不超过3万元。</t>
  </si>
  <si>
    <t>珠琳镇人居环境整治提升及绿美乡村建设激励项目</t>
  </si>
  <si>
    <t>实施创建珠琳社区16村、新发寨等24个村小组人居环境整治及绿美村庄建设项目进行奖补，由乡镇人民政府统筹实施及验收，每个村小组补助不超过3万元。</t>
  </si>
  <si>
    <t>者兔乡人居环境整治提升及绿美乡村建设激励项目</t>
  </si>
  <si>
    <t>实施创建里毕、者妈等21个村小组人居环境整治及绿美村庄建设项目进行奖补，由乡镇人民政府统筹实施及验收，每个村小组补助不超过3万元。</t>
  </si>
  <si>
    <t>者太乡人居环境整治提升及绿美乡村建设激励项目</t>
  </si>
  <si>
    <t>实施创建未腊、平岩等24个村小组人居环境整治及绿美村庄建设项目进行奖补，由乡镇人民政府统筹实施及验收，每个村小组补助不超过3万元。</t>
  </si>
  <si>
    <t>底圩乡人居环境整治提升及绿美乡村建设激励项目</t>
  </si>
  <si>
    <t>实施创建塘子边、上里纳等25个村小组人居环境整治及绿美村庄建设项目进行奖补，由乡镇人民政府统筹实施及验收，每个村小组补助不超过3万元。</t>
  </si>
  <si>
    <t>坝美镇人居环境整治提升及绿美乡村建设激励项目</t>
  </si>
  <si>
    <t>实施创建革把新寨、未牙等25个村小组人居环境整治及绿美村庄建设项目进行奖补，由乡镇人民政府统筹实施及验收，每个村小组补助不超过3万元。</t>
  </si>
  <si>
    <t>18个乡镇人居环境整治提升及绿美乡村建设激励项目</t>
  </si>
  <si>
    <t>对实施人居环境整治及绿美村庄建设项目进行奖补，由乡镇人民政府统筹实施及验收，达标的456个村庄给予颁奖授牌。</t>
  </si>
  <si>
    <t>广南县者太乡农村垃圾综合治理项目</t>
  </si>
  <si>
    <t>在板者太乡建设垃圾热减站1个。</t>
  </si>
  <si>
    <t>广南县板蚌乡农村垃圾综合治理项目</t>
  </si>
  <si>
    <t>在板蚌乡建设垃圾热减站各1个。</t>
  </si>
  <si>
    <t>中国宝武集团援建广南县旧莫乡板茂村功能提升建设项目</t>
  </si>
  <si>
    <t>在旧莫乡板茂村安勒、下里蚌村小组投入资金250万元，实施旧莫乡板茂村功能提升项目建设。 建设内容：1.安勒村小组200万元：村内道路硬化2000平方米、压花水泥路面建设3000平方米、建设小亭子78.26平方米、新建假山300平方米、塘子水塘补漏及种植睡莲和荷花1项、树枝砼围栏172米、亲水平台80平方米、厕所改造2座； 2.下里蚌外立面改造50万元：水泥砂子打底3975.5平方米；外墙真石漆3975.5平方米。</t>
  </si>
  <si>
    <t>珠街镇黑达等村功能提升项目</t>
  </si>
  <si>
    <t>1.黑达村小组：新建排水排污1200米（含水泥混凝土道路恢复、塑料检查井10个、水泥盖板40*60CM900块、玻璃钢化三级化粪池3个(成品)／25立方米、DN200波纹管1000米）、文化活动室160平方米、场地硬化1298平方米、挡土墙建设560立方米；
2.黑达洞村小组：新建排水排污500米（含水泥混凝土道路恢复、塑料检查井5个、玻璃钢化三级化粪池共2个(成品)／25立方米、DN200波纹管300米）、文化活动室160平方米；
3.新发寨村小组：新建饮水管道11867米（DN63管）、内分管2200米（DN25管）、文化活动室160平方米；
4.昌木冲村小组：新建排水排污沟1576米（含波纹主管道DN400、砌筑方沟600*600mm、挖沟土方开挖810立方米、土方回填378立方米、路面破碎、清运）、路面修复2115平方米、25立方米三级污水处理池5个、6米杆太阳能路灯45盏。池塘治理1个，面积约900平方米，池塘清淤，挡墙60立方米，仿古树护栏80米，防腐木便道长60米。</t>
  </si>
  <si>
    <t>者太乡田鸡公等村功能提升项目</t>
  </si>
  <si>
    <t>1.田鸡公村小组：新建进村道路硬化2975平方米（长850米、宽3.5米、厚度20厘米、设置错车道2个）、村内排污管400米（含水泥混凝土道路恢复、钢带波纹管涵管1个等）、15立方米三级化粪池2个、无盖板排水沟340米（沟帮宽15厘米、沟内宽40厘米、高50厘米、沟底厚15厘米）、卫生公厕1座30平方米；
2.哪苏村小组：新建村内道路硬化1400平方米、排污管600米（含水泥混凝土道路恢复、DN300钢带波纹管600米等）、排水沟500米（沟帮平均宽15厘米、过水断面0.3米*0.4米、沟底厚不低于10厘米、钢筋混凝土盖板厚不低于10厘米，盖板宽0.54米）、卫生公厕1座30平方米；
3.未马槽村小组：新建文化活动室1间80平方米（二层框架结构）、活动场地硬化活300平方米（20厘米厚，C25混凝土）；
4.上下落角村小组：安装太阳能路灯20盏。</t>
  </si>
  <si>
    <t>五珠乡老厂等村功能提升项目</t>
  </si>
  <si>
    <t>1.老厂村小组：村内道路硬化4000平方米（采用C25混凝土进行浇筑，厚度0.15米，采取政府供料，群众自主实施的方式进行建设，每平方米补助50元）；
2.老厂三队村小组：村内道路、活动场地硬化2500平方米（采用C25混凝土进行浇筑，厚度0.2米，采取政府供料，群众自主实施的方式进行建设，每平方米补助60元）；
3.平寨村小组：村内道路分支路硬化1500平方米（采用C25混凝土进行浇筑，厚度0.15米，采取政府供料，群众自主实施的方式进行建设，每平方米补助50元）、新建排污管道500米（采用Φ400波纹管进行埋设）；
4.马街村小组：村内主干道硬化7200平方米、村内分支路硬化1500平方米（包括路基开挖和夯实等，采用C25混凝土浇筑，主干道厚度0.2米，分支路厚度0.15米，采取政府供料群众自主实施的方式进行建设，主干道每平方米补助60元，分支路每平方米补助50元），实施村内排水沟建设2421米、文化活动场地硬化80平方米、活动室修缮40平方米；5.实施老厂、老厂三队、平寨、马街四个村小组村内亮化项目，计划安装太阳能路灯39盏。</t>
  </si>
  <si>
    <t>莲城镇法棚等村功能提升项目</t>
  </si>
  <si>
    <t>1.法棚村小组：新建排污主管3300米（直径0.5米波纹管1300米、直径0.4米波纹管2000米）、分支管6165米（PVC110管）、三级化粪池80立方米、污水沟盖板400米（0.9米×0.6米×0.1米）改善雨水收集塘生态、安装太阳能路灯20盏、法棚至克钦道路硬化1800平方米（长600米、宽3米）；
2.实施南达村、坝东村、大寨村3个村小组村内亮化项目，计划安装太阳能路灯60盏。</t>
  </si>
  <si>
    <t>板蚌乡里呼等村功能提升项目</t>
  </si>
  <si>
    <t>1.里呼村小组：新建排污管543米（直径20厘米波纹管530米、直径40厘米波纹管13米）、新建排污沟207米（宽1米、厚度18厘米加盖排污沟97米，宽0.4米、高0.4米排污沟建设110米）、建设挡土墙294立方米；
2.东瓜弯村小组：实施村内道路硬化6930平方米（长1980米、宽3.5米）、安装太阳能路灯12盏；
3.弄郎村小组：新建排污管572米（直径30厘米波纹管344米、直径40厘米波纹管220米、直径80厘米波纹管8米）、排污沟40米（宽0.4米、深0.4米）、安装太阳能路灯20盏。</t>
  </si>
  <si>
    <t>曙光乡铁厂村功能提升项目</t>
  </si>
  <si>
    <t>新建排水排污沟2415米（新建0.6米×0.6米排水排污沟盖板800米；DN400钢带波纹管500米；DN300钢带波纹管1000米；0.4米×0.4米盖板边沟20米、0.6米×0.6米三面沟95米）、沉砂池5个、污水处理池4个每个60立方米、村内挡土墙650立方米、村内道路硬化671.5平方米、改建卫生公厕1间、三级化粪池1个（30立方米），安装太阳能路灯28盏、垃圾集中收集点3个（含遮雨棚1个，2个分类收集垃圾桶）、沿村内主干道安装安全护栏1300米。</t>
  </si>
  <si>
    <t>珠琳镇石丫口村功能提升项目</t>
  </si>
  <si>
    <t>新建排水排污沟1100米（宽0.3米、深0.4米，沟帮厚0.15米，沟底0.1米，采用C25砼浇筑）、DN500波纹管道排水沟建设680米（含混凝土路面切割、管沟开挖、管沟回填、混凝土路面恢复）、三级污水净化池一座、村内水塘治理（清淤）一个、、水塘安全护栏700米、石板铺设健康步道430平方米、村内道路硬化904平方米。</t>
  </si>
  <si>
    <t>广南县坝美镇阿科社区人居环境综合基础设施提升项目</t>
  </si>
  <si>
    <t>（一)人居环境亮化提升工程：1.安装节能用电路灯40盏；2.挖沟槽土方261.62立方；3.回填砂石混凝土75.65立方；4.安装电缆788米；5.安装电缆排管788米；6.实施手孔井建设40座；合计预算投资为：257087.17元。
（二）人居环境整治改造工程：1.实施村内人居环境改善整治1000平方。建设树池80个，大小为每个2.5立方，使用围牙材料建设树池。2.栽植栾树80株，胸径或冠径大于22cm以上；带土球；养护期1年；3.种植土回填红土32立方米，采用园林红土栽培，确保成活率和效果。4.实施树木支撑架73株，固定前期存活。5.实施村内道路两侧清理420平方。预算投资为：372092.80元。
（三）基础设施道路硬化改造工程：1.拆除村内道路废旧砖石结构99.79立方米，拆除废旧平面处理1410.5平方；2.道路硬化整形碾压2023.47平方米；采用碎石铺设、找平层、水泥混凝土浇筑基础、双丙聚氨酯密封处理2023.47平方米。3.块料铺设276.8平方米。4.安砌侧(平、缘）石692米。4.实施排水沟挖沟槽土方747.97立方，拆除混凝土结构150立方；5.新建排水沟692米，开挖尺寸800mm*800mm断面沟渠，支护边模、浇筑三面混凝土及预制盖板制作和铺设。6.安装检查井19座。预算投资为：1544190.70元。
（四）基础设施综合提升改造工程：1.实施挖沟槽土方860.6立方，回填方573.5立方，采用混凝土垫层76.51立方；2.采用混凝土独立基础建设76.51立方，建设独立混凝土矩形柱140.7立方；3.采用构件钢筋、预埋铁件等实施村内道路缘平台建设1812.6平方；4.建设路基平台障碍保护栏780.4米，采用钢筋混凝土浇筑。5.安砌侧(平、缘）石756.5米。采用标准规格路缘石混凝土浇砌。预算投资为：2788565.68元。
    四项总预算投资为：496.16万元。</t>
  </si>
  <si>
    <t>广南县坝美镇阿科社区</t>
  </si>
  <si>
    <t>2022年八宝镇河野村美丽村庄建设项目</t>
  </si>
  <si>
    <t>村内排水排污4000米。</t>
  </si>
  <si>
    <t>河野村委会河野村小组</t>
  </si>
  <si>
    <t>2022年八宝镇牙英村美丽村庄建设项目</t>
  </si>
  <si>
    <t>村内排水排污2800米。</t>
  </si>
  <si>
    <t>八甲村委会牙英村小组</t>
  </si>
  <si>
    <t>黑支果乡牡宜村小组美丽村庄建设项目</t>
  </si>
  <si>
    <t>实施村内排水排污项目1700米，村内道路硬化项目11000平方米</t>
  </si>
  <si>
    <t>南屏镇峰岩洞村小组美丽村庄建设项目</t>
  </si>
  <si>
    <t>实施村内排水排污项目300米，村内挡墙维修项目（档墙20米，土方180立方米），村内道路硬化项目260平方米，村内分支梯步道建设项目2886.7米，消防水池建设（水池480立方米，管道110米）。</t>
  </si>
  <si>
    <t>曙光乡波么大寨村小组美丽村庄建设项目</t>
  </si>
  <si>
    <t>实施水塘清理项目12850立方米，村内排水排污沟项目720米，污水处理池建设项目60立方米，垃圾收集转运项目6个，村内道路硬化项目1400平方米，泉眼保护房项目10平方米。</t>
  </si>
  <si>
    <t>者兔乡下斗月村小组美丽村庄建设项目</t>
  </si>
  <si>
    <t>实施村内排水排污项目1套，垃圾收集转运项目2座，村内挡墙建设项目1256平方米，村内道路安全护栏项目2500米，入户路硬化项目840平方米，消防设施建设项目1座。</t>
  </si>
  <si>
    <t>板蚌乡安跃村小组美丽村庄建设项目</t>
  </si>
  <si>
    <t>实施村内排水排污项目1000米，村内道路硬化项目1000平方米，污水处理池建设项目1个。</t>
  </si>
  <si>
    <t>旧莫乡拖派村小组美丽村庄建设项目</t>
  </si>
  <si>
    <t>实施村内排水排污项目（排水沟及管网3820米、污水净化池180立方米），公厕改造项目1座，村内道路硬化项目675平方米</t>
  </si>
  <si>
    <t>莲城镇岜夺村小组美丽村庄建设项目</t>
  </si>
  <si>
    <t>实施村内排水排污项目600米，村内挡墙建设项目（老水井挡墙50立方米，房背后水泥砖砌墙80平方米，盖板维修10米），村内道路硬化项目200平方米，蓄水池1个200立方米。</t>
  </si>
  <si>
    <t>董堡乡小牡露村小组美丽村庄建设项目</t>
  </si>
  <si>
    <t>实施村内排水排污项目（排污管网2000米，处理池180立方米），村内道路硬化项目3000平方米，入户路硬化项目2000平方米</t>
  </si>
  <si>
    <t>杨柳井乡六郎城村小组美丽村庄建设项目</t>
  </si>
  <si>
    <t>者太乡未哪基村小组美丽村庄建设项目</t>
  </si>
  <si>
    <t>实施长冲梨水肥一体化设施建设项目1套，生猪集中养殖小区建设项目1500平方米</t>
  </si>
  <si>
    <t>珠琳镇马安山村小组美丽村庄建设项目</t>
  </si>
  <si>
    <t>实施垃圾收集转运项目40立方米，消防池建设140立方米，村内道路硬化项目500平方米，村内挡墙建设项目24立方米，消防池修缮1个，村内排水排污项目240米，三级净化池150立方米，排水沟建设460米，村内道路硬化项目900平方米，村内公厕建设1座。</t>
  </si>
  <si>
    <t>篆角乡下寨村小组美丽村庄建设项目</t>
  </si>
  <si>
    <t>实施村内排水排污项目2000米，垃圾收集转运项目20立方米，村内道路硬化项目3000平方米。</t>
  </si>
  <si>
    <t>八宝镇江中村小组美丽村庄建设项目</t>
  </si>
  <si>
    <t>实施进村道路硬化项目4200平方米，村内道路硬化项目1500平方米。</t>
  </si>
  <si>
    <t>那洒镇法多倮村小组美丽村庄建设项目</t>
  </si>
  <si>
    <t>实施村内排水排污设施建设项目（村内排污建设长300米，建设浇灌沉沙池1个），村内挡墙建设项目1310立方米，村内道路硬化项目1500平方米，公厕改造项目1个，水塘整治项目400平方米。</t>
  </si>
  <si>
    <t>珠街镇狗街上寨村小组美丽村庄建设项目</t>
  </si>
  <si>
    <t>五珠乡波糯村小组美丽村庄建设项目</t>
  </si>
  <si>
    <t>实施集体经济发展项目（坝塘淤泥清理7200立方米，安装坝塘安全庭院治理项目66户，村内排水排污项目村3570米，村内道路硬化项目2070平方米，入户路硬化项目3400米。文明风尚长廊建设项目1个。</t>
  </si>
  <si>
    <t>底圩乡中门村小组美丽村庄建设项目</t>
  </si>
  <si>
    <t>实施庭村内排水排污项目（1712米，64立方米），村内道路硬化项目2475平方米，入户路硬化项目2738平方米，老桥面安全围护栏建设项目70米，村内挡土墙建设项目480立方米。</t>
  </si>
  <si>
    <t>坝美镇西松村小组美丽村庄建设项目</t>
  </si>
  <si>
    <t>八宝镇河野村精品示范村建设项目</t>
  </si>
  <si>
    <t>河野村</t>
  </si>
  <si>
    <t>莲城镇岜夺村精品示范村建设项目</t>
  </si>
  <si>
    <t>实施村内排水排污项目（排污管网5602米、污水处理池4个）、卫生公厕3个、村内道路硬化项目4000平方米、消防设施5套。</t>
  </si>
  <si>
    <t>岜夺</t>
  </si>
  <si>
    <t>董堡乡牡露村精品示范村建设项目</t>
  </si>
  <si>
    <t>实施村内排水排污项目（排污管网1800米、三面沟2000米、污水处理池400立方米）、垃圾收集转运项目1座、村内道路硬化项目6800平方米、房屋外立面改造项目56户。</t>
  </si>
  <si>
    <t>牡露</t>
  </si>
  <si>
    <t>旧莫乡昔板村精品示范村建设项目</t>
  </si>
  <si>
    <t>实施村内排水排污项目（排污管网6600米、三级净化池5个200立方米）、公厕改造项目5座、村内道路硬化项目3752平方米。</t>
  </si>
  <si>
    <t>昔板</t>
  </si>
  <si>
    <t>珠琳镇阿卡黑村精品示范村建设项目</t>
  </si>
  <si>
    <t>实施垃圾收集转运项目40立方米、大坝下寨排水排污项目1个、马龙寨小组臭水塘治理项目3000平方米、马龙寨小组污排水排污项目1个、会员村小组污排水排污项目300米、进村道路硬化13100平方米（会员村-母猪噶进村道路硬化2150平方米、会员村-陆松养殖场进村道路硬化2500平方米、陆松养殖场-海尾老路岔路口进村道路硬化2500平方米、老路岔路口-海尾进村道路硬化3550平方米、马龙寨村小组村内道路硬化2400平方米）。</t>
  </si>
  <si>
    <t>阿卡黑</t>
  </si>
  <si>
    <t>杨柳井乡宝月关村精品示范村建设项目</t>
  </si>
  <si>
    <t>实施入户路硬化项目38656平方米、村内排水排污项目1587米、村内道路硬化项目32509.5平方米、农作桥梁建设项目1座。</t>
  </si>
  <si>
    <t>宝月关</t>
  </si>
  <si>
    <t>坝美镇革乍村精品示范村建设项目</t>
  </si>
  <si>
    <t>计划村内排水排污项目15020米、公厕改造6个、污水处理项目390立方米、村内道路硬化项目850平方米。</t>
  </si>
  <si>
    <t>革乍</t>
  </si>
  <si>
    <t>2022年杨柳井乡六郎城村美丽村庄建设项目</t>
  </si>
  <si>
    <t>实施5米宽，长1000米产业路。高40*宽30厘米的C20路沿，碎石换填并压平，砂砾石垫层20厘米，村内道路4米宽，总长1200米，修复及提升铺设青石板面积4800平方米，入户路宽2米总长300米，修复及提升铺设卵石路面积600平方米。</t>
  </si>
  <si>
    <t>2022年旧莫乡拖派村美丽村庄建设项目</t>
  </si>
  <si>
    <t>实施村内道路、入户路（约12600平方米，利用压花混凝土处理，沿河道路约2400平方米，利用麻石材料处理，）修复及提升，老年人活动中心一栋（面积300平方米，包含公厕）、村民活动室1栋（面积260平方米，包含一个公厕）、场地平整及周边道路修缮</t>
  </si>
  <si>
    <t>2022年董堡乡大牡露村美丽村庄建设项目</t>
  </si>
  <si>
    <t>实施砂石路带排水沟长6.3公里,宽3米，120元/平方米。新建石板路长800米，宽1.2米。410元/平方米，种植樱桃、无刺树莓80亩，每亩补助6000元。，混凝土灌溉沟渠长2500米，宽0.6米，深0.5米；400元/米。灌溉HDPE双壁波纹管500米，管径DN400，180元/米</t>
  </si>
  <si>
    <t>2022年莲城镇大革假村美丽村庄建设项目</t>
  </si>
  <si>
    <t>实施不规则石板印花混凝土产业路长3400米，宽2米；180元/平方米。青砖印花混凝土水果产业转运点2200平方米。180元/平方米。村内道路：主道路（印花混凝土路面）长1300米，宽4米，150元/平方米。次道路（青砖印花混凝土路面），长1000米，宽2米，150元/平方米。排污管：3300米，管径DN300（HDPE双壁波纹管）；180元/米。入户排污PVC管3200 米，管径DN150，100元/米。污水收集池3个（每个50立方米三级玻璃钢）600元/立方米。村内盖板混凝土雨水沟长3300米，宽300mm，深400mm。520元/米。</t>
  </si>
  <si>
    <t>2022年坝美镇那力村美丽村庄建设项目</t>
  </si>
  <si>
    <t>实施那力村产业道路建设3公里，宽度不低于3.5m,平整后用级配砂石铺设，实施压实厚度不低于20cm；村内泥土路面道路硬化700平方米村内排污管道安装180米，采用60厘米管道，安装照明路灯24盏。</t>
  </si>
  <si>
    <t>2022年板蚌乡板蚌精品示范村建设项目</t>
  </si>
  <si>
    <t>实施板蚌小组进村道路修缮项目（挡墙800立方米，护坡1940平方米），垃圾治理项目30个，板蚌村饮水工程项目700米，夜间明亮项目80盏，人居环境整治项目4.5公里，老寨道路建设项目1.1公里，排水排污项目2.5公里。</t>
  </si>
  <si>
    <t>2022年八宝镇八甲精品示范村建设项目</t>
  </si>
  <si>
    <t>实施排水排污项目2300米，河道生态修复2公里。</t>
  </si>
  <si>
    <t>2022年南屏镇大牙扫精品示范村建设项目</t>
  </si>
  <si>
    <t>实施大牙扫小组村内道路硬化3500平方米，夜间照明项目300盏，大牙扫小组排水排污项目80米，大长湾小组排水排污项目40米，垃圾治理项目10个，</t>
  </si>
  <si>
    <t>2022年曙光乡空山精品示范村建设项目</t>
  </si>
  <si>
    <t>实施村内排水排污建设项目2960米，公厕建设项目3个，污水处理项目3个，村内道路硬化项目7070平方米，夜间照明项目315盏，村内挡墙建设项目390立方米，空山老寨河沟治理项目800米，溶洞停车场建设项目800平方米。</t>
  </si>
  <si>
    <t>2022年黑支果乡牡宜精品示范村建设项目</t>
  </si>
  <si>
    <t>实施村内排水排污建设项目4100米，夜间照明项目110盏，村内道路硬化项目11700平方米，进村道路硬化项目700米。</t>
  </si>
  <si>
    <t>2022年篆角乡下寨精品示范村建设项目</t>
  </si>
  <si>
    <t>实施排污沟建设项目1500米，挡墙建设项目1255立方米，村内道路硬化项目8671平方米，夜间照明项目169盏，公厕建设项目6间，饮水提升项目5个。</t>
  </si>
  <si>
    <t>2022年珠街镇放羊精品示范村建设项目</t>
  </si>
  <si>
    <t>实施公厕建设项目5座，村内道路硬化项目12300平方米，夜间照明项目400盏，垃圾治理项目1个。</t>
  </si>
  <si>
    <t>2022年那洒镇贵马精品示范村建设项目</t>
  </si>
  <si>
    <t>实施夜间照明项目350盏，村内道路硬化项目861平方米，贵马村委会垃圾收集池建设1个，村内排水排污建设项目3710米，到户排水排污建设项目6900平方米，污水处理池建设项目1个。</t>
  </si>
  <si>
    <t>2022年五珠乡五珠精品示范村建设项目</t>
  </si>
  <si>
    <t>实施排水沟建设项目400米，浆砌石挡土墙建设项目240立方米，村内主干道硬化项目18363平方米，入户路硬化项目6848平方米，村容村貌整治项目360平方米，村内场地硬化项目900平方米，垃圾治理项目8个，夜间照明项目100盏。</t>
  </si>
  <si>
    <t>2022年者兔乡斗月精品示范村建设项目</t>
  </si>
  <si>
    <t>实施饮水提升项目9个，夜间照明项目52盏，垃圾治理项目1个，村内道路安全护栏项目1800米。</t>
  </si>
  <si>
    <t>2022年者太乡者太精品示范村建设项目</t>
  </si>
  <si>
    <t>实施贵村内排水沟建设项目1900米，海尾村内排水沟建设项目460米，村内道路硬化项目5770平方米，未骂村污水处理池建设项目1个，未骂村村内排水沟建设项目100米，未骂村人居环境整治项目27户，村小组垃圾收集处理项目1个，未那基小组挡墙建设项目260立方米，夜间照明项目210盏，平贵村小组桥梁建设项目3座，</t>
  </si>
  <si>
    <t>2022年底圩乡同剪精品示范村建设项目</t>
  </si>
  <si>
    <t>实施垃圾收集处理项目20个，村内排水排污建设项目4385米，村内道路硬化项目9350平方米，村内挡墙建设项目1800立方米，公厕建设项目2座，夜间照明项目130盏。</t>
  </si>
  <si>
    <t>2022年坝美镇堂上精品示范村建设项目</t>
  </si>
  <si>
    <t>实施村内排水排污建设项目6955米，污水处理项目82立方米，村内道路硬化项目5400平方米，夜间照明项目420盏。</t>
  </si>
  <si>
    <t>2022年坝美镇法利村美丽村庄建设项目</t>
  </si>
  <si>
    <t>实施污水处理池建设项目1个，排污涵管安装建设项目1470米，村内人居环境整治项目1个，村内道路硬化项目5188平方米，夜间照明项目115盏，村内道路挡墙建设项目1351.87立方米。</t>
  </si>
  <si>
    <t>2022年板蚌乡木艾村美丽村庄建设项目</t>
  </si>
  <si>
    <t>实施村内挡墙建设项目1500立方米，村内道路硬化项目280平方米，村内广场建设项目1个，村内排水排污项目1500米，调节池建设项目1口200立方米，污水处理池建设项目1个。</t>
  </si>
  <si>
    <t>2022年底圩乡江那村美丽村庄建设项目</t>
  </si>
  <si>
    <t>实施村内排水排污项目2000米，垃圾收集处理项目2个，村内道路硬化10950平方米，村内挡墙建设项目900立方米，公厕建设项目1个，老桥面安全围护栏建设项目20米，夜间照明项目40盏。</t>
  </si>
  <si>
    <t>2022年底圩乡楼板村美丽村庄建设项目</t>
  </si>
  <si>
    <t>实施村内排水排污项目1300米，垃圾收集处理项目1个，村内挡墙建设项目900立方米，村内道路硬化项目6800平方米，夜间照明项目40盏，公厕建设项目1座。</t>
  </si>
  <si>
    <t>2022年董堡乡汤腊村美丽村庄建设项目</t>
  </si>
  <si>
    <t>实施进村道路硬化项目5200平方米，村内道路硬化项目4800平方米，村内排水排污项目1800米，垃圾收集处理项目1个，夜间照明项目21盏。</t>
  </si>
  <si>
    <t>2022年黑支果乡黑支果村美丽村庄建设项目</t>
  </si>
  <si>
    <t>实施夜间照明项目80盏，村内人行道改造项目1200米，村内主干道硬化项目6000平方米，垃圾收集处理项目1个。</t>
  </si>
  <si>
    <t>2022年黑支果乡木保村美丽村庄建设项目</t>
  </si>
  <si>
    <t>实施内排水排污项目1800米，夜间照明项目70盏，公厕建设项目1个，垃圾收集处理项目1座，村内道路硬化项目800平方米。</t>
  </si>
  <si>
    <t>木浪村委会木保村小组</t>
  </si>
  <si>
    <t>2022年旧莫乡下里蚌村美丽村庄建设项目</t>
  </si>
  <si>
    <t>实施主干道排污沟项目2200米，垃圾收集处理项目1个，村内道路硬化项目4300平方米，村内分支路铺石台阶项目300米，夜间照明项目50盏。</t>
  </si>
  <si>
    <t>2022年莲城镇落松地村美丽村庄建设项目</t>
  </si>
  <si>
    <t>实施村内排水排污项目600米，夜间照明项目100盏，庭院治理项目44户，消防设施建设项目1套。</t>
  </si>
  <si>
    <t>2022年那洒镇贵马村美丽村庄建设项目</t>
  </si>
  <si>
    <t>实施村内道路硬化项目6375平方米，公厕建设项目1个，夜间照明项目30盏，排水排污建设项目3000米，村内挡墙建设项目670平方米。</t>
  </si>
  <si>
    <t>2022年南屏镇花嘎村美丽村庄建设项目</t>
  </si>
  <si>
    <t>实施村内挡墙建设项目200立方米，村内道路硬化项目164平方米，垃圾收集处理项目1个，村内排水排污项目1720米，村内饮水管网建设项目1个2900米，村内公厕修缮建设项目1座，村内洗手台建设项目1套，夜间照明项目20盏，人居环境治理建设项目1个</t>
  </si>
  <si>
    <t>2022年南屏镇瓦厂村美丽村庄建设项目</t>
  </si>
  <si>
    <t>实施村内水塘挡墙治理建设项目120米，村内挡墙建设项目600立方米，夜间照明项目35盏，垃圾收集处理项目1个，村内洗手台建设项目1套，村内排水排污项目2300米</t>
  </si>
  <si>
    <t>2022年曙光乡拖董村美丽村庄建设项目</t>
  </si>
  <si>
    <t>实施村内道路硬化项目1260平方米，村内挡墙建设项目153.5立方米，村内道路桥梁建设项目1座，公厕建设项目1座，污水处理池建设项目2个80立方米，垃圾收集处理项目1个，村内排水排污项目750米，洗手台建设项目1套，夜间照明项目40盏。</t>
  </si>
  <si>
    <t>2022年五珠乡懂拼下寨村美丽村庄建设项目</t>
  </si>
  <si>
    <t>实施进村道路硬化项目1152米，排水沟建设项目1236米，村内排水排污项目150米，桥梁修复项目1座，夜间照明项目30盏，村内挡墙建设项目100立方米，村庄人居环境整治项目800立方米，村内卫生公厕改造项目1座，垃圾收集处理项目1个。</t>
  </si>
  <si>
    <t>2022年五珠乡大西吉村美丽村庄建设项目</t>
  </si>
  <si>
    <t>实施垃圾收集处理项目1个，排水排污项目3120米，村内主干道硬化项目2600平方米，入户路硬化项目5000平方米，桥梁修复项目1座，夜间照明项目40盏。</t>
  </si>
  <si>
    <t>2022年杨柳井乡杉木桥村美丽村庄建设项目</t>
  </si>
  <si>
    <t>实施村内排水排污项目550米，建设集体饮水水池1个100立方米，村组道路加宽挡墙建设1576立方米，进村道路硬化项目950平方米，村内道路提级改造3350平方米，夜间照明项目15盏。</t>
  </si>
  <si>
    <t>2022年者太乡者德窝村美丽村庄建设项目</t>
  </si>
  <si>
    <t>实施垃圾收集处理项目1个，污水处理项目1个，村庄人居环境整治项目1个，夜间照明项目40盏，德窝小组至下乌拉小组道路维护项目4000米，村内挡墙建设项目150立方米，公厕建设项目1座。</t>
  </si>
  <si>
    <t>2022年者太乡纳施村美丽村庄建设项目</t>
  </si>
  <si>
    <t>实施垃圾收集处理项目1个，污水处理项目10立方米，村庄人居环境整治项目1个，夜间照明项目20盏，村内道路硬化项目2100平方米，塌方路段修复项目500米。</t>
  </si>
  <si>
    <t>未昔村委会纳施村小组</t>
  </si>
  <si>
    <t>2022年者兔乡弄框村美丽村庄建设项目</t>
  </si>
  <si>
    <t>实施村内挡墙建设项目300立方米，夜间照明项目60盏，村内排水排污项目2000米，村内道路安全护栏项目600米</t>
  </si>
  <si>
    <t>2022年者兔乡弄南村美丽村庄建设项目</t>
  </si>
  <si>
    <t>实施村内挡墙建设项目300立方米，夜间照明项目50盏，村内道路安全护栏项目600米，村内排水排污项目1500米，厕修缮项目1个。</t>
  </si>
  <si>
    <t>2022年珠街镇三台地村美丽村庄建设项目</t>
  </si>
  <si>
    <t>实施村内排水排污项目800米，夜间照明项目15盏，饮水取用点修缮建设项目1个，村内道路硬化项目4045平方米，公厕建设项目1个，垃圾收集处理项目1个，河道治理建设项目900米。</t>
  </si>
  <si>
    <t>2022年珠街镇长冲村美丽村庄建设项目</t>
  </si>
  <si>
    <t>实施村内道路硬化项目16660平方米，公厕建设项目1座，排水沟建设项目900米，村内古树保护项目1个。</t>
  </si>
  <si>
    <t>2022年篆角乡鸡街新寨村美丽村庄建设项目</t>
  </si>
  <si>
    <t>实施村内排水排污项目340米，村内道路硬化项目6944.02平方米。</t>
  </si>
  <si>
    <t>2022年篆角乡阿渺新寨村美丽村庄建设项目</t>
  </si>
  <si>
    <t>实施饮水工程建设项目1件10立方米，村内排水排污项目2500米，村内道路硬化项目2000平方米，公厕改建项目1座。</t>
  </si>
  <si>
    <t>2022年莲城镇石洞村美丽村庄建设项目</t>
  </si>
  <si>
    <t>实施村内排水排污项目1500米</t>
  </si>
  <si>
    <t>2022年旧莫乡海尾村美丽村庄建设项目</t>
  </si>
  <si>
    <t>实施村内排水排污项目2550米，村内道路硬化项目108.33平方米</t>
  </si>
  <si>
    <t>2022年旧莫乡下派听村美丽村庄建设项目</t>
  </si>
  <si>
    <t>实施排污沟建设项目2980米，垃圾收集处理项目1个。</t>
  </si>
  <si>
    <t>2022年董堡乡弄当大寨村美丽村庄建设项目</t>
  </si>
  <si>
    <t>实施村内道路硬化项目1792平方米，村内排水排污项目250米，道路挡墙建设项目110米，道路护栏安装项目115米，夜间照明项目60盏。</t>
  </si>
  <si>
    <t>牡露村委会弄当大寨村小组</t>
  </si>
  <si>
    <t>2022年杨柳井乡那弄村美丽村庄建设项目</t>
  </si>
  <si>
    <t>实施公厕建设项目2座，夜间照明项目24盏，集体饮水水池项目1个100立方米，进村道路修复项目200平方米。</t>
  </si>
  <si>
    <t>2022年八宝镇河道村美丽村庄建设项目</t>
  </si>
  <si>
    <t>实施进村道路项目850米，村内道路硬化项目2000米，水塘清理项目1个。</t>
  </si>
  <si>
    <t>2022年八宝镇对河村美丽村庄建设项目</t>
  </si>
  <si>
    <t>实施村内排水排污项目1500米。</t>
  </si>
  <si>
    <t>2022年八宝镇田房村美丽村庄建设项目</t>
  </si>
  <si>
    <t>实施村内排水排污项目3200米。</t>
  </si>
  <si>
    <t>2022年八宝镇同内村美丽村庄建设项目</t>
  </si>
  <si>
    <t>实施村内排水排污项目2000米。</t>
  </si>
  <si>
    <t>2022年八宝镇二合树村美丽村庄建设项目</t>
  </si>
  <si>
    <t>2022年南屏镇胡家寨村美丽村庄建设项目</t>
  </si>
  <si>
    <t>实施自然村公厕修缮建设项目1座，村内道路硬化项目175平方米，村内排水排污项目1210米。</t>
  </si>
  <si>
    <t>2022年曙光乡小水井村美丽村庄建设项目</t>
  </si>
  <si>
    <t>实施排污沟渠建设项目1400米，夜间照明项目78盏，污水处理池建设项目60立方米，垃圾收集处理项目1个</t>
  </si>
  <si>
    <t>2022年篆角乡瓦厂坪村美丽村庄建设项目</t>
  </si>
  <si>
    <t>实施夜间照明项目25盏，饮水建设项目1件20立方米，公厕建设项目1个，垃圾收集处理项目2个</t>
  </si>
  <si>
    <t>2022年那洒镇下兔懂村美丽村庄建设项目</t>
  </si>
  <si>
    <t>实施村内排水排污项目1300米，到户排水排污建设项目300米，夜间照明项目40盏，村内挡墙建设项目782立方米，公厕建设项目1个。</t>
  </si>
  <si>
    <t>2022年五珠乡大扭克村美丽村庄建设项目</t>
  </si>
  <si>
    <t>实施水体污染治理项目1个，垃圾收集处理项目1个，排水排污沟建设项目1200米，村内道路硬化项目6000平方米，夜间照明项目25盏，村级候车亭建设项目20平方米。</t>
  </si>
  <si>
    <t>2022年珠琳镇母猪嘎村美丽村庄建设项目</t>
  </si>
  <si>
    <t>实施村内道路硬化项目1200平方米，无害化厕所改造70户，夜间照明项目20盏，村内排水排污项目1个100立方米，村内场地硬化项目400平方米，村内道路两侧拦淤泥设施建设项目150米。</t>
  </si>
  <si>
    <t>2022年者兔乡那坝村美丽村庄建设项目</t>
  </si>
  <si>
    <t>实施村内挡墙建设项目350立方米，夜间照明项目64盏，村内排水排污项目300米，入户路硬化项目1000平方米，村内道路安全护栏项目600米。</t>
  </si>
  <si>
    <t>2022年者太乡革夺村美丽村庄建设项目</t>
  </si>
  <si>
    <t>实施垃圾收集处理项目1个，村容村貌整治项目1个，夜间照明项目40盏，村小组古树保护项目1个。</t>
  </si>
  <si>
    <t>2022年底圩乡普龙村美丽村庄建设项目</t>
  </si>
  <si>
    <t>实施村内排水排污项目2500米，水塘整治项目1个，村内挡墙建设项目90立方米，村内道路硬化项目3639平方米，公厕建设项目1座，夜间照明项目69盏。</t>
  </si>
  <si>
    <t>2022年坝美镇出水洞村美丽村庄建设项目</t>
  </si>
  <si>
    <t>实施夜间照明项目123盏，村内道路挡墙建设项目175立方米，村内道路硬化修缮项目1440平方米，村庄人居环境整治1个。</t>
  </si>
  <si>
    <t>2022年坝美镇赛雅村美丽村庄建设项目</t>
  </si>
  <si>
    <t>实施排污管道建设项目500米，化粪池建设项目1个，垃圾收集处理项目1个，村庄人居环境整治项目1个，桥梁修复项目1个。</t>
  </si>
  <si>
    <t>2023年八宝镇乐共村委会精品示范村建设项目</t>
  </si>
  <si>
    <t>计划实施那素村小组村村内排污管道建设：DN300双壁波纹管450米（含检查井）；村内排污入户管网DN160PVC管,600米（含小方井）；污水处理终端2座。人居环境整治提升项目6个</t>
  </si>
  <si>
    <t>八宝镇乐共村委会</t>
  </si>
  <si>
    <t>2023年坝美镇阿科社区精品示范村建设项目</t>
  </si>
  <si>
    <t>计划实施村内排水排污分流系统改造项目8400米，污水集中处理项目560立方米，人居环境整治提升项目7个，庭院经济发展项目200户，党建引领乡村振兴文化宣传项目7个</t>
  </si>
  <si>
    <t>坝美镇阿科社区</t>
  </si>
  <si>
    <t>2023年板蚌乡麻栗村委会精品示范村建设项目</t>
  </si>
  <si>
    <t>计划实施排污管安装建设项目5535米，污水处理池建设项目8个160立方米，排水沟建设项目300米，人居环境整治提升项目8个，庭院经济发展项目1个</t>
  </si>
  <si>
    <t>板蚌乡麻栗村委会</t>
  </si>
  <si>
    <t>2023年底圩乡普盆村委会精品示范村建设项目</t>
  </si>
  <si>
    <t>计划实施村内排水排污项目1955米，人居环境整治提升项目12个</t>
  </si>
  <si>
    <t>底圩乡普盆村委会</t>
  </si>
  <si>
    <t>2023年董堡乡董弄村委会精品示范村建设项目</t>
  </si>
  <si>
    <t>计划实施村内排水排污项目2380米，污水处理池22个350个立方米，村内道路硬化项目6600平方米，人居环境提升项目1个，庭院经济发展项目1个</t>
  </si>
  <si>
    <t>董堡乡董弄村委会</t>
  </si>
  <si>
    <t>2023年黑支果乡黑支果村委会精品示范村建设项目</t>
  </si>
  <si>
    <t>计划实施村内排污建设项目3300米，人居环境整治提升项目1个，人行道改扩改建项目1000米，庭院经济发展项目1个</t>
  </si>
  <si>
    <t>黑支果乡黑支果村委会</t>
  </si>
  <si>
    <t>2023年旧莫乡板茂村委会精品示范村建设项目</t>
  </si>
  <si>
    <t>计划实施村内排水排污项目1600米，净化池3个，污水沟治理40米，人居环境整治提升项目1个，庭院经济发展项目1个</t>
  </si>
  <si>
    <t>2023年莲城镇端讽社区精品示范村建设项目</t>
  </si>
  <si>
    <t>计划实施村内排水排污项目2130米，挡土墙建设90立方米，排污盖板建设160米，人居环境整治提升项目1个，庭院经济发展项目1个</t>
  </si>
  <si>
    <t>莲城镇端讽社区</t>
  </si>
  <si>
    <t>2023年那洒镇岜皓村委会精品示范村建设项目</t>
  </si>
  <si>
    <t>计划实施村内排水排污项目1672米，污水处理池2个，人居环境整治提升项目1个</t>
  </si>
  <si>
    <t>那洒镇岜皓村委会</t>
  </si>
  <si>
    <t>2023年曙光乡鸡街村委会精品示范村建设项目</t>
  </si>
  <si>
    <t>计划实施村内排水排污沟3700米，污水处理池18个，人居环境整治提升项目1个</t>
  </si>
  <si>
    <t>曙光乡鸡街村委会</t>
  </si>
  <si>
    <t>2023年五珠乡老厂村委会精品示范村建设项目</t>
  </si>
  <si>
    <t>计划实施村内污水收集处理池建设项目1个50立方米，村内排水设施建设项目4600米，人居环境整治提升项目1个，</t>
  </si>
  <si>
    <t>2023年者太乡未昔村委会精品示范村建设项目</t>
  </si>
  <si>
    <t>计划实施村内排污管道建设项目660米，无盖板排水沟建设项目40米，人居环境整治提升项目1个，庭院经济发展项目1个</t>
  </si>
  <si>
    <t>者太乡未昔村委会</t>
  </si>
  <si>
    <t>2023年珠街镇珠街社区精品示范村建设项目</t>
  </si>
  <si>
    <t>计划实施村内排水排污项目1218米，人居环境整治提升项目1个，庭院经济发展项目1个</t>
  </si>
  <si>
    <t>珠街镇珠街社区</t>
  </si>
  <si>
    <t>2023年珠琳镇新寨村委会精品示范村建设项目</t>
  </si>
  <si>
    <t>计划实施村内排水排污项目2000米，人居环境整治提升项目1个，庭院经济发展项目1个</t>
  </si>
  <si>
    <t>珠琳镇新寨村委会</t>
  </si>
  <si>
    <t>2023年篆角乡阿渺村委会精品示范村建设项目</t>
  </si>
  <si>
    <t>计划实施村内排水排污项目1000米，人居环境整治提升项目1个，庭院经济发展项目1个</t>
  </si>
  <si>
    <t>篆角乡阿渺村委会</t>
  </si>
  <si>
    <t>2023年者兔乡者兔村委会精品示范村建设项目</t>
  </si>
  <si>
    <t>计划实施村内污水处理设施项目300吨，污水管网建设项目1000米，排水沟建设项目275米，污水管道疏通项目1900米，人居环境整治提升项目1个</t>
  </si>
  <si>
    <t>者兔乡者兔村委会</t>
  </si>
  <si>
    <t>2023年杨柳井乡西洋村委会精品示范村建设项目</t>
  </si>
  <si>
    <t>计划实施村内排水排污项目550米，人居环境整治提升项目1个，庭院经济发展项目1个</t>
  </si>
  <si>
    <t>杨柳井乡西洋村委会</t>
  </si>
  <si>
    <t>2023年南屏镇小阿幕村委会精品示范村建设项目</t>
  </si>
  <si>
    <t>计划实施村内排水排污项目3600米，人居环境整治提升项目1个，庭院经济发展项目1个</t>
  </si>
  <si>
    <t>南屏镇小阿幕村委</t>
  </si>
  <si>
    <t>2023年坝美镇八达村委会坡高美丽村庄建设项目</t>
  </si>
  <si>
    <t>计划实施村内污水处理池建设项目1个，排污涵管安装建设项目3300米，人居环境整治提升项目1个，庭院经济发展项目1个</t>
  </si>
  <si>
    <t>八达村委会坡高村小组</t>
  </si>
  <si>
    <t>2023年坝美镇洛里村委会嘎达美丽村庄建设项目</t>
  </si>
  <si>
    <t>计划实施村内污水处理池建设项目2个，排污涵管安装建设项目3000米，人居环境整治提升项目1个，庭院经济发展项目1个</t>
  </si>
  <si>
    <t>洛里村委会嘎达村小组</t>
  </si>
  <si>
    <t>2023年坝美镇同应村委会者龙美丽村庄建设项目</t>
  </si>
  <si>
    <t>计划实施村内污水处理池建设项目2个，排污涵管安装建设项目2280米，人居环境整治提升项目1个，庭院经济发展项目1个</t>
  </si>
  <si>
    <t>坝美镇同应村委会者龙村小组</t>
  </si>
  <si>
    <t>2023年板蚌乡板蚌村委会上福花美丽村庄建设项目</t>
  </si>
  <si>
    <t>计划实施村内排污管道建设600米，污水处理池建设项目2个，人居环境整治提升项目1个，庭院经济发展项目1个</t>
  </si>
  <si>
    <t>板蚌村委会上福花小组</t>
  </si>
  <si>
    <t>2023年板蚌乡永怀村委会坡桑美丽村庄建设项目</t>
  </si>
  <si>
    <t>计划实施村内排污管道建设700米，污水处理池建设项目2个，人居环境整治提升项目1个，庭院经济发展项目1个</t>
  </si>
  <si>
    <t>永怀村委会坡桑小组</t>
  </si>
  <si>
    <t>2023年底圩乡普龙村委会央联美丽村庄建设项目</t>
  </si>
  <si>
    <t>计划实施村内排污管道建设1790米，污水处理池建设项目3个，人居环境整治提升项目1个</t>
  </si>
  <si>
    <t>底圩乡普龙村委会央联小组</t>
  </si>
  <si>
    <t>2023年底圩乡叮当村委会叮当美丽村庄建设项目</t>
  </si>
  <si>
    <t>计划实施村内排污管道建设1400米，污水处理池建设项目3个，人居环境整治提升项目1个</t>
  </si>
  <si>
    <t>叮当村委会叮当小组</t>
  </si>
  <si>
    <t>2023年黑支果乡天生桥村委会天生桥美丽村庄建设项目</t>
  </si>
  <si>
    <t>计划实施村内排水排污项目1200米，人居环境整治提升项目1个，庭院经济发展项目1个</t>
  </si>
  <si>
    <t>天生桥村委会天生桥小组</t>
  </si>
  <si>
    <t>2023年黑支果乡阿章村委会阿章美丽村庄建设项目</t>
  </si>
  <si>
    <t>计划实施夜间照明项目80盏，村内排水排污项目1300米，庭院经济发展项目1个</t>
  </si>
  <si>
    <t>阿章村委会阿章小组</t>
  </si>
  <si>
    <t>2023年黑支果乡牡宜村委花果美丽村庄建设项目</t>
  </si>
  <si>
    <t>计划实施村内排水排污建设项目60米，人居环境整治提升项目1个，庭院经济发展项目1个</t>
  </si>
  <si>
    <t>牡宜村委花果小组</t>
  </si>
  <si>
    <t>2023年旧莫乡板榔村委会马路美丽村庄建设项目</t>
  </si>
  <si>
    <t>计划实施村内排水排污建设项目1189米，人居环境整治提升项目1个，庭院经济发展项目1个</t>
  </si>
  <si>
    <t>板榔村委会马路小组</t>
  </si>
  <si>
    <t>2023年那洒镇那洒社区石灰窑美丽村庄建设项目</t>
  </si>
  <si>
    <t>计划实施村内排污管道建设1370米，污水处理池建设项目2个，人居环境整治提升项目1个，庭院经济发展项目1个</t>
  </si>
  <si>
    <t>那洒社区石灰窑小组</t>
  </si>
  <si>
    <t>2023年那洒镇那洒社区泥鳅井美丽村庄建设项目</t>
  </si>
  <si>
    <t>计划实施村内排污管道建设954米，污水处理池建设项目1个，人居环境整治提升项目1个</t>
  </si>
  <si>
    <t>那洒社区泥鳅井小组</t>
  </si>
  <si>
    <t>2023年曙光乡空山村委会松树坝美丽村庄建设项目</t>
  </si>
  <si>
    <t>计划实施村内排污管道建设400米，人居环境整治提升项目1个，庭院经济发展项目1个</t>
  </si>
  <si>
    <t>空山村委会松树坝小组</t>
  </si>
  <si>
    <t>2023年曙光乡马堡村委会花赛美丽村庄建设项目</t>
  </si>
  <si>
    <t>计划实施村内排污管道建设70米，污水处理池建设项目2个，人居环境整治提升项目1个</t>
  </si>
  <si>
    <t>马堡村委会花赛小组</t>
  </si>
  <si>
    <t>2023年五珠乡红石岩村委会红石岩美丽村庄建设项目</t>
  </si>
  <si>
    <t>计划实施村内污水收集处理池建设项目1个，排污管道建设1762米，人居环境整治提升项目1个</t>
  </si>
  <si>
    <t>红石岩村委会红石岩小组</t>
  </si>
  <si>
    <t>2023年五珠乡红石岩村委会毕中克美丽村庄建设项目</t>
  </si>
  <si>
    <t>计划实施村内污水收集处理池建设项目1个，排污管道建设1538米，人居环境整治提升项目1个</t>
  </si>
  <si>
    <t>红石岩村委会毕中克小组</t>
  </si>
  <si>
    <t>2023年珠街镇放羊村委会长冲美丽村庄建设项目</t>
  </si>
  <si>
    <t>计划实施村内排污沟盖板16块，污水处理池3个，排污管道78户，人居环境整治提升项目1个</t>
  </si>
  <si>
    <t>放羊村委会长冲小组</t>
  </si>
  <si>
    <t>2023年珠街镇小阿章村委会小干坝美丽村庄建设项目</t>
  </si>
  <si>
    <t>计划实施村内排污沟盖板20块，污水处理池2个，排污管道479米，庭院经济发展项目1个</t>
  </si>
  <si>
    <t>小阿章村委会小干坝小组</t>
  </si>
  <si>
    <t>2023年珠街镇放羊村委会湾子美丽村庄建设项目</t>
  </si>
  <si>
    <t>计划实施村内排水排污项目505米，人居环境整治提升项目1个</t>
  </si>
  <si>
    <t>放羊村委会湾子小组</t>
  </si>
  <si>
    <t>2023年珠琳镇以兔村委会以兔美丽村庄建设项目</t>
  </si>
  <si>
    <t>计划实施村内排水排污项目664米，人居环境整治提升项目1个，庭院经济发展项目1个</t>
  </si>
  <si>
    <t>以兔村委会以兔小组</t>
  </si>
  <si>
    <t>2023年珠琳镇吊井村委会煤炭坡美丽村庄建设项目</t>
  </si>
  <si>
    <t>计划实施村内排水排污项目3570米，庭院经济发展项目1个</t>
  </si>
  <si>
    <t>吊井村委会拖白泥小组</t>
  </si>
  <si>
    <t>2023年珠琳镇白泥塘村委会老寨美丽村庄建设项目</t>
  </si>
  <si>
    <t>计划实施村内排水排污项目793米，人居环境整治提升项目1个，庭院经济发展项目1个</t>
  </si>
  <si>
    <t>白泥塘村委会老寨小组）</t>
  </si>
  <si>
    <t>2023年篆角乡布标村委会布标美丽村庄建设项目</t>
  </si>
  <si>
    <t>计划实施村内排水排污项目316米，人居环境整治提升项目1个，庭院经济发展项目1个</t>
  </si>
  <si>
    <t>布标村委会布标小组</t>
  </si>
  <si>
    <t>2023年篆角乡红岩村委会红岩美丽村庄建设项目</t>
  </si>
  <si>
    <t>计划实施村内排水排污项目670米，人居环境整治提升项目1个，庭院经济发展项目1个</t>
  </si>
  <si>
    <t>红岩村委会红岩小组</t>
  </si>
  <si>
    <t>2023年杨柳井西洋村委会河边美丽村庄建设项目</t>
  </si>
  <si>
    <t>计划实施村内排水排污项目700米，人居环境整治提升项目1个，庭院经济发展项目1个</t>
  </si>
  <si>
    <t>西洋村委会河边小组</t>
  </si>
  <si>
    <t>2023年杨柳井乡杨柳井村委会周根美丽村庄建设项目</t>
  </si>
  <si>
    <t>计划实施人居环境整治提升项目1个，庭院经济发展项目1个</t>
  </si>
  <si>
    <t>杨柳井村委会周根小组</t>
  </si>
  <si>
    <t>2023年杨柳井乡普弄村委会那控美丽村庄建设项目</t>
  </si>
  <si>
    <t>计划实施村内排水排污项目800米，人居环境整治提升项目1个，庭院经济发展项目1个</t>
  </si>
  <si>
    <t>普弄村委会那控小组</t>
  </si>
  <si>
    <t>2023年南屏镇马街社区大坝子美丽村庄建设项目</t>
  </si>
  <si>
    <t>计划实施村内排水排污项目3350米，污水处理池2个，人居环境整治提升项目1个，庭院经济发展项目1个</t>
  </si>
  <si>
    <t>马街社区大坝子小组</t>
  </si>
  <si>
    <t>2023年南屏镇马街社区马街美丽村庄建设项目</t>
  </si>
  <si>
    <t>计划实施村内排水排污项目650米，人居环境整治提升项目1个，庭院经济发展项目1个</t>
  </si>
  <si>
    <t>马街社区马街小组</t>
  </si>
  <si>
    <t>杨柳井乡宝月关村乡村功能提升</t>
  </si>
  <si>
    <t>在杨柳井乡宝月关村六郎城小组等投入530万元实施乡村功能提升。建设内容：1.投入310万元，用于硬化村内道路1800平方米，修复老旧石板路5100平方米，新建康养小道100米，新建挡土墙1800立方米及相关配套附属工程。2.投入137万元，新建改建村综合公共服务用房360平方米、青石板场地铺设900平方米、安装太阳能路灯80盏、新建卫生公厕1座等。3.投入83万元，用于新建排水排污HDPE双壁波纹管道改造440米(含检修井、沉砂池等)、新建沟渠1000米及村内绿化美化提升改造等。</t>
  </si>
  <si>
    <t>莲城镇百千万示范工程建设项目</t>
  </si>
  <si>
    <t>实施美丽村庄4个，主要实施村内道路硬化、排水排污、垃圾治理等项目</t>
  </si>
  <si>
    <t>旧莫乡百千万示范工程建设项目</t>
  </si>
  <si>
    <t>实施美丽村庄5个，主要实施村内道路硬化、排水排污、垃圾治理等项目</t>
  </si>
  <si>
    <t>董堡乡百千万示范工程建设项目</t>
  </si>
  <si>
    <t>板蚌乡百千万示范工程建设项目</t>
  </si>
  <si>
    <t>实施精品示范村1个、美丽村庄4个，主要实施村内道路硬化、排水排污、垃圾治理等项目</t>
  </si>
  <si>
    <t>八宝镇百千万示范工程建设项目</t>
  </si>
  <si>
    <t>曙光乡百千万示范工程建设项目</t>
  </si>
  <si>
    <t>篆角乡百千万示范工程建设项目</t>
  </si>
  <si>
    <t>珠街镇百千万示范工程建设项目</t>
  </si>
  <si>
    <t>五珠乡百千万示范工程建设项目</t>
  </si>
  <si>
    <t>珠琳镇百千万示范工程建设项目</t>
  </si>
  <si>
    <t>实施示范乡镇1个、美丽村庄5个，主要实施村内道路硬化、排水排污、垃圾治理等项目</t>
  </si>
  <si>
    <t>者兔乡百千万示范工程建设项目</t>
  </si>
  <si>
    <t>者太乡百千万示范工程建设项目</t>
  </si>
  <si>
    <t>底圩乡百千万示范工程建设项目</t>
  </si>
  <si>
    <t>坝美镇百千万示范工程建设项目</t>
  </si>
  <si>
    <t>石山农场抹茶小镇人居环境提升项目</t>
  </si>
  <si>
    <t>将石山农场8个生产队旱厕进行改造升级，使之符合景区公厕建设标准；改造石山队街道，铺设柏油路面，人行道打造为彩色步道，改造道路两侧绿化带，种植四季花带，从而提升“中国抹茶 农垦庄园”景区基础设施打造。</t>
  </si>
  <si>
    <t>八宝镇2024年村容村貌提升项目</t>
  </si>
  <si>
    <t>实施精品示范村1个，美丽村庄3个，主要实施村内道路硬化、排水排污、垃圾治理、河道生态修复等项目</t>
  </si>
  <si>
    <t>珠街镇2024年村容村貌提升项目</t>
  </si>
  <si>
    <t>实施美丽村庄2个，主要实施村内道路硬化、进村道路修缮、排水排污、垃圾治理、人居环境整治等项目</t>
  </si>
  <si>
    <t>杨柳井乡百千万示范工程建设项目</t>
  </si>
  <si>
    <t>南屏镇百千万示范工程建设项目</t>
  </si>
  <si>
    <t>实施精品示范村1个、美丽村庄5个，主要实施村内道路硬化、排水排污、垃圾治理等项目</t>
  </si>
  <si>
    <t>黑支果乡百千万示范工程建设项目</t>
  </si>
  <si>
    <t>那洒镇百千万示范工程建设项目</t>
  </si>
  <si>
    <t>莲城镇2025年村容村貌提升项目</t>
  </si>
  <si>
    <t>实施美丽村庄2个，主要实施村内道路硬化、排水排污、垃圾治理等项目</t>
  </si>
  <si>
    <t>那洒镇2025年村容村貌提升项目</t>
  </si>
  <si>
    <t>实施精品示范村1个，美丽村庄3个，主要实施村内道路硬化、排水排污、垃圾治理等项目</t>
  </si>
  <si>
    <t>六、乡村公共服务工程</t>
  </si>
  <si>
    <t>1.规划保留的村小学改造</t>
  </si>
  <si>
    <t>2.村幼儿园建设</t>
  </si>
  <si>
    <t>中国宝武集团援建黑支果乡银子洞扶贫搬迁点幼儿园建设项目（二期）</t>
  </si>
  <si>
    <t>投入宝武帮扶资金200万元，对银子洞幼儿园项目进行完善：1.增加500平方米综合建设；2.入园门卫值班室建设；3.通透式围墙建设；4.绿化、地面硬化。含项目设计、监理、审计费共计6万元。</t>
  </si>
  <si>
    <t>县教体局</t>
  </si>
  <si>
    <t>3.村卫生室标准化建设</t>
  </si>
  <si>
    <t>4.农村养老设施建设</t>
  </si>
  <si>
    <t>（养老院、幸福院、日间照料中心等）</t>
  </si>
  <si>
    <t>莲城镇2022年居家养老服务中心建设项目</t>
  </si>
  <si>
    <t>建设菜园社区、平山社区、端讽社区、董那孟社区4村级农村居家养老服务中心主体工程及设施设备配套，每个建筑面积不少于250平方米。</t>
  </si>
  <si>
    <t>县民政局</t>
  </si>
  <si>
    <t>南屏镇2024年居家养老服务中心建设项目</t>
  </si>
  <si>
    <t>建设坝聋村委会1个村级农村居家养老服务中心主体工程及设施设备配套，每个建筑面积不少于250平方米。</t>
  </si>
  <si>
    <t>八宝镇2024年居家养老服务中心建设项目</t>
  </si>
  <si>
    <t>建设板幕村委会1个村级农村居家养老服务中心主体工程及设施设备配套，每个建筑面积不少于250平方米。</t>
  </si>
  <si>
    <t>底圩乡2024年居家养老服务中心建设项目</t>
  </si>
  <si>
    <t>建设底圩村委会1个村级农村居家养老服务中心主体工程及设施设备配套，每个建筑面积不少于250平方米。</t>
  </si>
  <si>
    <t>珠街镇2024年居家养老服务中心建设项目</t>
  </si>
  <si>
    <t>建设珠街社区1个村级农村居家养老服务中心主体工程及设施设备配套，每个建筑面积不少于250平方米。</t>
  </si>
  <si>
    <t>旧莫乡2024年居家养老服务中心建设项目</t>
  </si>
  <si>
    <t>猫街村委会1个村级农村居家养老服务中心主体工程及设施设备配套，每个建筑面积不少于250平方米。</t>
  </si>
  <si>
    <t>5.农村公益性殡葬设施建设</t>
  </si>
  <si>
    <t>6其他</t>
  </si>
  <si>
    <t>（便民综合服务设施、文化活动广场、体育设施、村级客运站、公共照明设施等）</t>
  </si>
  <si>
    <t>中国宝武集团援建旧莫乡板茂村市场改造项目</t>
  </si>
  <si>
    <t>投入宝武帮扶资金200万元，在板茂村四甲小组实施市场改造建设：1.道路硬化6499平方米；2.水沟建设350立方米；3.新建石材栏杆48米；4.场地硬化1427平方米；5.挡土墙108立方米；6.新建市场交易大棚600平方米；7.规划划线摊位104平方米；8.党建、民族文化宣传长廊300平方米；9.新植花树100棵；10.新建花台600米；11.新增太阳路灯45盏。含项目设计、监理、审计费共计6万元。</t>
  </si>
  <si>
    <t>中国宝武集团援建广南县者太乡平贵产业路桥涵、活动室及马龙活动室建设项目</t>
  </si>
  <si>
    <t>投入宝武帮扶资金100万元，1.平贵小组产业路桥涵：总长12米（含桥墩），其中：净跨长度9.8米，两头延长线2.2米；文化活动室284.22平方米。2.马龙小组建设：文化活动室147.37平方米。含项目设计、监理、审计费共计3万元。</t>
  </si>
  <si>
    <t>七、巩固脱贫成果工程</t>
  </si>
  <si>
    <t>（一）住房安全项目</t>
  </si>
  <si>
    <t>实施巩固住房安全脱贫攻坚成果农村危房改造及抗震改造4512户，确保巩固期内农村居民住房安全有保障。</t>
  </si>
  <si>
    <t>八宝镇2022年-2025年农村居民住房安全巩固</t>
  </si>
  <si>
    <t>实施巩固住房安全脱贫攻坚成果农村危房改造及抗震改造13户，确保巩固期内农村居民住房安全有保障。</t>
  </si>
  <si>
    <t>莲城镇2022年-2025年农村居民住房安全巩固</t>
  </si>
  <si>
    <t>实施巩固住房安全脱贫攻坚成果农村危房改造及抗震改造15户，确保巩固期内农村居民住房安全有保障。</t>
  </si>
  <si>
    <t>旧莫乡2022年-2025年农村居民住房安全巩固</t>
  </si>
  <si>
    <t>实施巩固住房安全脱贫攻坚成果农村危房改造及抗震改造19户，确保巩固期内农村居民住房安全有保障。</t>
  </si>
  <si>
    <t>那洒镇2022年-2025年农村居民住房安全巩固</t>
  </si>
  <si>
    <t>实施巩固住房安全脱贫攻坚成果农村危房改造及抗震改造21户，确保巩固期内农村居民住房安全有保障。</t>
  </si>
  <si>
    <t>董堡乡2022年-2025年农村居民住房安全巩固</t>
  </si>
  <si>
    <t>实施巩固住房安全脱贫攻坚成果农村危房改造及抗震改造12户，确保巩固期内农村居民住房安全有保障。</t>
  </si>
  <si>
    <t>杨柳井乡2022年-2025年农村居民住房安全巩固</t>
  </si>
  <si>
    <t>实施巩固住房安全脱贫攻坚成果农村危房改造及抗震改造25户，确保巩固期内农村居民住房安全有保障。</t>
  </si>
  <si>
    <t>珠琳镇2022年-2025年农村居民住房安全巩固</t>
  </si>
  <si>
    <t>实施巩固住房安全脱贫攻坚成果农村危房改造及抗震改造37户，确保巩固期内农村居民住房安全有保障。</t>
  </si>
  <si>
    <t>珠街镇2022年-2025年农村居民住房安全巩固</t>
  </si>
  <si>
    <t>实施巩固住房安全脱贫攻坚成果农村危房改造及抗震改造24户，确保巩固期内农村居民住房安全有保障。</t>
  </si>
  <si>
    <t>坝美镇2022年-2025年农村居民住房安全巩固</t>
  </si>
  <si>
    <t>实施巩固住房安全脱贫攻坚成果农村危房改造及抗震改造8户，确保巩固期内农村居民住房安全有保障。</t>
  </si>
  <si>
    <t>曙光乡2022年-2025年农村居民住房安全巩固</t>
  </si>
  <si>
    <t>黑支果乡2022年-2025年农村居民住房安全巩固</t>
  </si>
  <si>
    <t>实施巩固住房安全脱贫攻坚成果农村危房改造及抗震改造6户，确保巩固期内农村居民住房安全有保障。</t>
  </si>
  <si>
    <t>五珠乡2022年-2025年农村居民住房安全巩固</t>
  </si>
  <si>
    <t>实施巩固住房安全脱贫攻坚成果农村危房改造及抗震改造27户，确保巩固期内农村居民住房安全有保障。</t>
  </si>
  <si>
    <t>者兔乡2022年-2025年农村居民住房安全巩固</t>
  </si>
  <si>
    <t>者太乡2022年-2025年农村居民住房安全巩固</t>
  </si>
  <si>
    <t>实施巩固住房安全脱贫攻坚成果农村危房改造及抗震改造2户，确保巩固期内农村居民住房安全有保障。</t>
  </si>
  <si>
    <t>板蚌乡2022年-2025年农村居民住房安全巩固</t>
  </si>
  <si>
    <t>实施巩固住房安全脱贫攻坚成果农村危房改造及抗震改造10户，确保巩固期内农村居民住房安全有保障。</t>
  </si>
  <si>
    <t>篆角乡2022年-2025年农村居民住房安全巩固</t>
  </si>
  <si>
    <t>底圩乡2022年-2025年农村居民住房安全巩固</t>
  </si>
  <si>
    <t>实施巩固住房安全脱贫攻坚成果农村危房改造及抗震改造16户，确保巩固期内农村居民住房安全有保障。</t>
  </si>
  <si>
    <t>南屏镇2022年-2025年农村居民住房安全巩固</t>
  </si>
  <si>
    <t>实施巩固住房安全脱贫攻坚成果农村危房改造及抗震改造17户，确保巩固期内农村居民住房安全有保障。</t>
  </si>
  <si>
    <t>八宝镇农村危房改造项目</t>
  </si>
  <si>
    <t>实施农村危房改造353户。</t>
  </si>
  <si>
    <t>莲城镇农村危房改造项目</t>
  </si>
  <si>
    <t>实施农村危房改造52户。</t>
  </si>
  <si>
    <t>那洒镇农村危房改造项目</t>
  </si>
  <si>
    <t>实施农村危房改造413户。</t>
  </si>
  <si>
    <t>杨柳井乡农村危房改造项目</t>
  </si>
  <si>
    <t>实施农村危房改造277户。</t>
  </si>
  <si>
    <t>珠琳镇农村危房改造项目</t>
  </si>
  <si>
    <t>实施农村危房改造1104户。</t>
  </si>
  <si>
    <t>珠街镇农村危房改造项目</t>
  </si>
  <si>
    <t>实施农村危房改造284户。</t>
  </si>
  <si>
    <t>坝美镇农村危房改造项目</t>
  </si>
  <si>
    <t>实施农村危房改造197户。</t>
  </si>
  <si>
    <t>曙光乡农村危房改造项目</t>
  </si>
  <si>
    <t>实施农村危房改造273户。</t>
  </si>
  <si>
    <t>黑支果乡农村危房改造项目</t>
  </si>
  <si>
    <t>实施农村危房改造416户。</t>
  </si>
  <si>
    <t>五珠乡农村危房改造项目</t>
  </si>
  <si>
    <t>实施农村危房改造263户。</t>
  </si>
  <si>
    <t>者兔乡农村危房改造项目</t>
  </si>
  <si>
    <t>实施农村危房改造173户。</t>
  </si>
  <si>
    <t>板蚌乡农村危房改造项目</t>
  </si>
  <si>
    <t>实施农村危房改造56户。</t>
  </si>
  <si>
    <t>篆角乡农村危房改造项目</t>
  </si>
  <si>
    <t>实施农村危房改造260户。</t>
  </si>
  <si>
    <t>南屏镇农村危房改造项目</t>
  </si>
  <si>
    <t>实施农村危房改造98户。</t>
  </si>
  <si>
    <t>（二）义务教育项目</t>
  </si>
  <si>
    <t>1.享受"雨露计划"职业教育补助</t>
  </si>
  <si>
    <t>中高职雨露计划补助2969人，涉农资金承担雨露计划补助3000元/人/年。2022-2025年共补助4年。</t>
  </si>
  <si>
    <t>1.1中等职业资助项目</t>
  </si>
  <si>
    <t>广南县2021年中等职业资助项目</t>
  </si>
  <si>
    <t>中等职业资助1484人，涉农资金承担雨露计划补助3000元/人/年。</t>
  </si>
  <si>
    <t>2022年春季学期雨露计划和2021年秋季学期雨露计划补助</t>
  </si>
  <si>
    <t>高等职业教育资助1351人，涉农资金承担雨露计划补助3000元/人/年。</t>
  </si>
  <si>
    <t>2022年秋季学期脱贫户和监测户中高职雨露计划补助项目</t>
  </si>
  <si>
    <t>广南县2023年中等职业资助项目</t>
  </si>
  <si>
    <t>中等职业资助976人，涉农资金承担雨露计划补助4000元/人/年。</t>
  </si>
  <si>
    <t>广南县2024年中等职业资助项目</t>
  </si>
  <si>
    <t>广南县2025年中等职业资助项目</t>
  </si>
  <si>
    <t>1.2高等职业教育资助项目</t>
  </si>
  <si>
    <t>广南县2022年高等职业教育资助项目</t>
  </si>
  <si>
    <t>广南县2023年职业高中资助项目</t>
  </si>
  <si>
    <t>职业高中资助403人，涉农资金承担雨露计划补助3000元/人/年。</t>
  </si>
  <si>
    <t>广南县2024年中高职雨露计划补助项目</t>
  </si>
  <si>
    <t>高等职业教育资助1984人，涉农资金承担雨露计划补助5000元/人/年。</t>
  </si>
  <si>
    <t>广南县2025年中高职雨露计划补助项目</t>
  </si>
  <si>
    <t>1.3职业高中资助项目</t>
  </si>
  <si>
    <t>广南县2024年职业高中资助</t>
  </si>
  <si>
    <t>广南县2025年职业高中资助</t>
  </si>
  <si>
    <t>2.参与"学前学会普通话"行动</t>
  </si>
  <si>
    <t>3.其他教育类项目</t>
  </si>
  <si>
    <t>中国宝武集团援建旧莫乡旧莫初级中学浴室建设项目</t>
  </si>
  <si>
    <t>投入入宝武帮扶资金10万元，1.洗漱台、地砖、窗户、墙砖拆除和清运；2.水电改造；3.回填土81.92平方米、墙体砂灰178.7平方米、贴瓷砖413平方米；4.门、窗户更换；5.新建墙体142.34平方米；6.地面防水和墙面防水237.17平方米；7.墙体腻子105平方米、白色乳胶漆面层105平方米；8.拖把池2个。含项目设计、监理、审计费共计0.3万元</t>
  </si>
  <si>
    <t>中国宝武集团援建广南县教育基础设施配套工程建设项目</t>
  </si>
  <si>
    <t>在广南县莲城中学、希望澡堂学校、篆角乡坝熬完小投入资金170万元，实施教育基础设施配套工程建设，建设内容：1.投入资金97.64万元，在莲城中学男女生浴室建设264.1平方米和116所“希望澡堂”审计费用、牌匾、证书制作。2.投入资金47.36万元，在莲城中学实施教室改造及新会议室装修建设项目，建设内容：多媒体系统及电子白板2套；监控系统2套；学生护眼灯安装30盏；学生课桌300套，椅子300个；教室教学配套设施2套；教室墙面装修及改造零散工程；新会议室装修；3.投入资金25万元，在篆角乡坝熬小学打深井（备用从水源点管引加水窖建设）。</t>
  </si>
  <si>
    <t>莲城镇、篆角乡</t>
  </si>
  <si>
    <t>中国宝武集团援建广南县第十中学等3所学校打地下水水井建设项目</t>
  </si>
  <si>
    <t>投入宝武帮扶资金65万元，在广南县第十中学、广南县莲城镇民族中学、广南县杨柳井乡初级中学等3所学校打地下水井并配备净水设备。含项目设计、监理、审计费共计1.95万元。</t>
  </si>
  <si>
    <t>莲城镇、杨柳井</t>
  </si>
  <si>
    <t>（三）医疗健康项目</t>
  </si>
  <si>
    <t>1.参加城乡居民基本医疗保险</t>
  </si>
  <si>
    <t>巩固基本医疗脱贫攻坚成果及补齐短板等项目</t>
  </si>
  <si>
    <t>广南县乡村振兴部门防止返贫致贫监测对象参加城乡居民基本医疗保险</t>
  </si>
  <si>
    <t>纳入乡村振兴部门防止返贫致贫监测对象的农村低收入人口，按照每人每年 180 元标准给予参保资助。</t>
  </si>
  <si>
    <t>县医保局</t>
  </si>
  <si>
    <t>广南县稳定脱贫人口参加城乡居民基本医疗保险</t>
  </si>
  <si>
    <t>过渡期内未纳入乡村振兴部门防止返贫致贫监测对象的脱贫户，资助参保标准从2022年至2025年逐年下调，具体标准为 2022年135元，2023年90 元，2024年45元，到2025 年按标准退出。</t>
  </si>
  <si>
    <t>广南县特困供养人员参加城乡居民基本医疗保险</t>
  </si>
  <si>
    <t>全额资助特困供养人员参加城乡居民基本医疗保险，2022年参加2023年度城乡居民医疗保险，财政按当年度城乡居民基本医疗保险个人缴费标准员全额资助参保（在上一年度基础上提高30元）</t>
  </si>
  <si>
    <t>广南县城乡低保对象等6类人员参加城乡居民基本医疗保险</t>
  </si>
  <si>
    <t>定额资助城乡低保对象等6类人员参加城乡居民基本医疗保险。2022年参加2023年度城乡居民医疗保险，按照120元/人/年的标准资助城乡低保对象、一二级重度残疾人、农村重点优抚对象参加城乡居民基本医疗保险。</t>
  </si>
  <si>
    <t>2.参加大病保险</t>
  </si>
  <si>
    <t>3.接受医疗救助</t>
  </si>
  <si>
    <t>广南县接受临时医疗救助</t>
  </si>
  <si>
    <t>按照《广南县人民政府办公室关于印发2021年度城乡居民临时医疗救助实施方案的通知》广政办发〔2022〕14号文件给予医疗救助。</t>
  </si>
  <si>
    <t>4.参加其他补充医疗保险</t>
  </si>
  <si>
    <t>5.参加意外保险</t>
  </si>
  <si>
    <t>6.接受大病(地方病)救治</t>
  </si>
  <si>
    <t>（四）综合保障项目</t>
  </si>
  <si>
    <t>1.享受农村居民最低生活保障</t>
  </si>
  <si>
    <t>莲城镇2022—2025年农村居民最低生活保障</t>
  </si>
  <si>
    <t>15960人符合纳入低保</t>
  </si>
  <si>
    <t>旧莫乡2022—2025年农村居民最低生活保障</t>
  </si>
  <si>
    <t>22730人符合纳入低保</t>
  </si>
  <si>
    <t>董堡乡2022—2025年农村居民最低生活保障</t>
  </si>
  <si>
    <t>7182人符合纳入低保</t>
  </si>
  <si>
    <t>杨柳井乡2022—2025年农村居民最低生活保障</t>
  </si>
  <si>
    <t>11802人符合纳入低保</t>
  </si>
  <si>
    <t>板蚌乡2022—2025年农村居民最低生活保障</t>
  </si>
  <si>
    <t>8330人符合纳入低保</t>
  </si>
  <si>
    <t>八宝镇2022—2025年农村居民最低生活保障</t>
  </si>
  <si>
    <t>23930人符合纳入低保</t>
  </si>
  <si>
    <t>南屏镇2022—2025年农村居民最低生活保障</t>
  </si>
  <si>
    <t>25530人符合纳入低保</t>
  </si>
  <si>
    <t>黑支果乡2022—2025年农村居民最低生活保障</t>
  </si>
  <si>
    <t>曙光乡2022—2025年农村居民最低生活保障</t>
  </si>
  <si>
    <t>10730人符合纳入低保</t>
  </si>
  <si>
    <t>珠街镇2022—2025年农村居民最低生活保障</t>
  </si>
  <si>
    <t>17206人符合纳入低保</t>
  </si>
  <si>
    <t>篆角乡2022—2025年农村居民最低生活保障</t>
  </si>
  <si>
    <t>19742人符合纳入低保</t>
  </si>
  <si>
    <t>那洒镇2022—2025年农村居民最低生活保障</t>
  </si>
  <si>
    <t>五珠乡2022—2025年农村居民最低生活保障</t>
  </si>
  <si>
    <t>7960人符合纳入低保</t>
  </si>
  <si>
    <t>珠琳镇2022—2025年农村居民最低生活保障</t>
  </si>
  <si>
    <t>25130人符合纳入低保</t>
  </si>
  <si>
    <t>者兔乡2022—2025年农村居民最低生活保障</t>
  </si>
  <si>
    <t>17530人符合纳入低保</t>
  </si>
  <si>
    <t>者太乡2022—2025年农村居民最低生活保障</t>
  </si>
  <si>
    <t>10854人符合纳入低保</t>
  </si>
  <si>
    <t>底圩乡2022—2025年农村居民最低生活保障</t>
  </si>
  <si>
    <t>7994人符合纳入低保</t>
  </si>
  <si>
    <t>坝美镇2022—2025年农村居民最低生活保障</t>
  </si>
  <si>
    <t>11930人符合纳入低保</t>
  </si>
  <si>
    <t>2.享受特困人员救助供养</t>
  </si>
  <si>
    <t>养老院、幸福院、日间照料中心等设施</t>
  </si>
  <si>
    <t>莲城镇2022—2025年特困人员救助</t>
  </si>
  <si>
    <t>1158人符合纳入特困</t>
  </si>
  <si>
    <t>旧莫乡2022—2025年特困人员救助</t>
  </si>
  <si>
    <t>632人符合纳入特困</t>
  </si>
  <si>
    <t>董堡乡2022—2025年特困人员救助</t>
  </si>
  <si>
    <t>390人符合纳入特困</t>
  </si>
  <si>
    <t>杨柳井乡2022—2025年特困人员救助</t>
  </si>
  <si>
    <t>870人符合纳入特困</t>
  </si>
  <si>
    <t>板蚌乡2022—2025年特困人员救助</t>
  </si>
  <si>
    <t>324人符合纳入特困</t>
  </si>
  <si>
    <t>八宝镇2022—2025年特困人员救助</t>
  </si>
  <si>
    <t>990人符合纳入特困</t>
  </si>
  <si>
    <t>南屏镇2022—2025年特困人员救助</t>
  </si>
  <si>
    <t>450人符合纳入特困</t>
  </si>
  <si>
    <t>黑支果乡2022—2025年特困人员救助</t>
  </si>
  <si>
    <t>790人符合纳入特困</t>
  </si>
  <si>
    <t>曙光乡2022—2025年特困人员救助</t>
  </si>
  <si>
    <t>370人符合纳入特困</t>
  </si>
  <si>
    <t>珠街镇2022—2025年特困人员救助</t>
  </si>
  <si>
    <t>586人符合纳入特困</t>
  </si>
  <si>
    <t>篆角乡2022—2025年特困人员救助</t>
  </si>
  <si>
    <t>434人符合纳入特困</t>
  </si>
  <si>
    <t>那洒镇2022—2025年特困人员救助</t>
  </si>
  <si>
    <t>718人符合纳入特困</t>
  </si>
  <si>
    <t>五珠乡2022—2025年特困人员救助</t>
  </si>
  <si>
    <t>386人符合纳入特困</t>
  </si>
  <si>
    <t>珠琳镇2022—2025年特困人员救助</t>
  </si>
  <si>
    <t>678人符合纳入特困</t>
  </si>
  <si>
    <t>者兔乡2022—2025年特困人员救助</t>
  </si>
  <si>
    <t>458人符合纳入特困</t>
  </si>
  <si>
    <t>者太乡2022—2025年特困人员救助</t>
  </si>
  <si>
    <t>290人符合纳入特困</t>
  </si>
  <si>
    <t>底圩乡2022—2025年特困人员救助</t>
  </si>
  <si>
    <t>406人符合纳入特困</t>
  </si>
  <si>
    <t>坝美镇2022—2025年特困人员救助</t>
  </si>
  <si>
    <t>1070人符合纳入特困</t>
  </si>
  <si>
    <t>3.参加城乡居民基本养老保险</t>
  </si>
  <si>
    <t>妇女儿童关爱设施场所及设施建设等</t>
  </si>
  <si>
    <t>八宝镇代缴低保、特困人员城乡居民基本养老保险费</t>
  </si>
  <si>
    <t>县级财政代缴低保、特困人员城乡居民基本养老保险费（人/100元）</t>
  </si>
  <si>
    <t>坝美镇代缴低保、特困人员城乡居民基本养老保险费</t>
  </si>
  <si>
    <t>板蚌乡代缴低保、特困人员城乡居民基本养老保险费</t>
  </si>
  <si>
    <t>底圩乡代缴低保、特困人员城乡居民基本养老保险费</t>
  </si>
  <si>
    <t>董堡乡代缴低保、特困人员城乡居民基本养老保险费</t>
  </si>
  <si>
    <t>黑支果乡代缴低保、特困人员城乡居民基本养老保险费</t>
  </si>
  <si>
    <t>旧莫乡代缴低保、特困人员城乡居民基本养老保险费</t>
  </si>
  <si>
    <t>莲城镇代缴低保、特困人员城乡居民基本养老保险费</t>
  </si>
  <si>
    <t>那洒镇代缴低保、特困人员城乡居民基本养老保险费</t>
  </si>
  <si>
    <t>南屏镇代缴低保、特困人员城乡居民基本养老保险费</t>
  </si>
  <si>
    <t>曙光乡代缴低保、特困人员城乡居民基本养老保险费</t>
  </si>
  <si>
    <t>五珠乡代缴低保、特困人员城乡居民基本养老保险费</t>
  </si>
  <si>
    <t>杨柳井乡代缴低保、特困人员城乡居民基本养老保险费</t>
  </si>
  <si>
    <t>者太乡代缴低保、特困人员城乡居民基本养老保险费</t>
  </si>
  <si>
    <t>者免乡代缴低保、特困人员城乡居民基本养老保险费</t>
  </si>
  <si>
    <t>者免乡</t>
  </si>
  <si>
    <t>珠街镇代缴低保、特困人员城乡居民基本养老保险费</t>
  </si>
  <si>
    <t>珠琳镇代缴低保、特困人员城乡居民基本养老保险费</t>
  </si>
  <si>
    <t>篆角乡代缴低保、特困人员城乡居民基本养老保险费</t>
  </si>
  <si>
    <t>4.接受留守关爱服务</t>
  </si>
  <si>
    <t>接受临时救助、安排临时救助等设施建设</t>
  </si>
  <si>
    <t>5.接受临时救助</t>
  </si>
  <si>
    <t>莲城镇2022—2025年临时救助</t>
  </si>
  <si>
    <t>5600人符合纳入临时救助人员，应救尽救</t>
  </si>
  <si>
    <t>旧莫乡2022—2025年临时救助</t>
  </si>
  <si>
    <t>6000人符合纳入临时救助人员，应救尽救</t>
  </si>
  <si>
    <t>董堡乡2022—2025年临时救助</t>
  </si>
  <si>
    <t>3200人符合纳入临时救助人员，应救尽救</t>
  </si>
  <si>
    <t>杨柳井乡2022—2025年临时救助</t>
  </si>
  <si>
    <t>4000人符合纳入临时救助人员，应救尽救</t>
  </si>
  <si>
    <t>板蚌乡2022—2025年临时救助</t>
  </si>
  <si>
    <t>八宝镇2022—2025年临时救助</t>
  </si>
  <si>
    <t>南屏镇2022—2025年临时救助</t>
  </si>
  <si>
    <t>黑支果乡2022—2025年临时救助</t>
  </si>
  <si>
    <t>曙光乡2022—2025年临时救助</t>
  </si>
  <si>
    <t>珠街镇2022—2025年临时救助</t>
  </si>
  <si>
    <t>篆角乡2022—2025年临时救助</t>
  </si>
  <si>
    <t>那洒镇2022—2025年临时救助</t>
  </si>
  <si>
    <t>五珠乡2022—2025年临时救助</t>
  </si>
  <si>
    <t>珠琳镇2022—2025年临时救助</t>
  </si>
  <si>
    <t>4800人符合纳入临时救助人员，应救尽救</t>
  </si>
  <si>
    <t>者兔乡2022—2025年临时救助</t>
  </si>
  <si>
    <t>者太乡2022—2025年临时救助</t>
  </si>
  <si>
    <t>底圩乡2022—2025年临时救助</t>
  </si>
  <si>
    <t>坝美镇2022—2025年临时救助</t>
  </si>
  <si>
    <t>八、乡村治理提升工程</t>
  </si>
  <si>
    <t>（一）乡村治理体系项目</t>
  </si>
  <si>
    <t>1.建设数字化乡村治理信息系统</t>
  </si>
  <si>
    <t>乡村治理数字化的信息采集设施、设备等</t>
  </si>
  <si>
    <t>中国宝武集团援建广南县数字乡村建设项目（一期）</t>
  </si>
  <si>
    <t>在广南县投入资金100万元，建设广南县数字乡村平台，围绕“组织振兴 、产业振兴  人才振兴  生态振兴、 文化振兴”五个主题，“等功能，广南县的县城与乡镇的融合、乡村与城镇的融合，实现产业一张图、规划一张图、人文一张图、应急智慧一张图的管理模式，通过围绕""城镇社区管理集中管理，信息终端建设和服务供给；乡村“小农户”和“大市场”的连接，经营端和生产端深入融合；提升乡村治理的透明度、精细化和专业化水平；提高县-镇-村的政务办公效率；提升灾情预警预报和防治、应急处理的能力，打造“宜居、乐业、智理、安全、高效”城乡结合的数字化示范镇，通过授“慧”实现城乡一体共同发展。</t>
  </si>
  <si>
    <t>2.开展乡村治理示范创建</t>
  </si>
  <si>
    <t>平安村、法治村、生态文明村创建等，宣传专栏、教育等公益性必要设施</t>
  </si>
  <si>
    <t>3.推进“积分制”“清单式”等管理方式</t>
  </si>
  <si>
    <t>改造和添置实行积分制专用的店铺、货柜等设施，形成固定资产</t>
  </si>
  <si>
    <t>（二）乡村精神文明项目</t>
  </si>
  <si>
    <t>1.培养“四有”新时代农民</t>
  </si>
  <si>
    <t>2.移风易俗改革示范县（乡、村）</t>
  </si>
  <si>
    <t>3.文化科技卫生“三下乡”</t>
  </si>
  <si>
    <t>4.农村文化项目</t>
  </si>
  <si>
    <t>九、乡村振兴示范工程</t>
  </si>
  <si>
    <t>1.示范乡村</t>
  </si>
  <si>
    <t>计划实施示范乡镇3个，分别是坝美镇、珠琳镇 、底圩乡</t>
  </si>
  <si>
    <t>坝美镇、珠琳镇 、底圩乡</t>
  </si>
  <si>
    <t>2.精品示范村</t>
  </si>
  <si>
    <t>计划实施精品示范村49个，其中，莲城镇2个、者太乡1个、板蚌乡2个、八宝镇3个、南屏镇2个、曙光乡3个、杨柳井乡3个、黑支果乡3个、篆角乡2个、珠琳镇3个、珠街镇3个、坝美镇4个、底圩乡3个、那洒镇3个、旧莫乡3个、五珠乡3个、者兔乡3个、董堡1个</t>
  </si>
  <si>
    <t>3.美丽村庄</t>
  </si>
  <si>
    <t>计划实施美丽村庄建设项目182个，其中，莲城镇9个、者太乡9个、板蚌乡7个、八宝镇17个、南屏镇10个、曙光乡8个、杨柳井乡8个、黑支果乡12个、篆角乡9个、珠琳镇12个、珠街镇8个、坝美镇12个、底圩乡9个、那洒镇12个、旧莫乡12个、五珠乡9个、者兔乡10个、董堡9个</t>
  </si>
  <si>
    <t>十、守边固边强边工程</t>
  </si>
  <si>
    <t>建设现代化边境小康村XX个，平均每投入约XX万元</t>
  </si>
  <si>
    <t>说明：1.项目规划年度为2022—2025年，实用财政衔接乡村振兴资金的，按程序审定录入乡村振兴项目库，编制分年度项目建设计划；“主要建设内容”，在同一项目类型下，各地结合“一县一业”“一村一品”增减品种、项目。县、乡、村（汇总）建设内容的数量、项目有逻辑关系，注意区别。2.“项目预算投资”栏（单位万元，小数点保留两位数），“财政衔接资金”为财政衔接乡村振兴补助资金，“其他财政资金”为整合涉农财政资金、行业部门项目资金、对口帮扶资金、定点帮扶、社会帮扶资金等财政性资金；项目表中，所有“——”表示不填数据或文字内容。3.县级项目投资总规模，按上年度实际投入增长10%左右控制。4.项目“建设地点”，县级（汇总）填写至乡镇、乡村（汇总）填写至村委会、村委会（汇总）填写至村小组，同时村委会制定村小组项目表。5.凡资金负面清单项目，一律不得录入项目库和不得安排项目资金。注：村小组子项目表，插入子项目时一至三级项目类别不能改动，“项目名称”按信息系统要规范。</t>
  </si>
  <si>
    <t>云南省乡村振兴重点帮扶县（广南县）巩固拓展脱贫攻坚成果同乡村振兴有效衔接实施方案（2022 年度）项目计划（县级汇总）</t>
  </si>
  <si>
    <t>1.1八宝米种植项目</t>
  </si>
  <si>
    <t>实施温室大棚周围绿化1100 平方米，全铺草坪，种植红千层、球花石楠、海澡、红花继木球、欧洲爽密、五彩三角梅等树木71 棵，种植长春腾、炮掌花等花草15000 株；实施管理用房道路行道绿化1258 平方米，全铺草坪，种植紫花风玲木 、红花继木球 、欧洲爽密球 、五彩三角梅球等树木58棵。实施管理用房岔路口按装安全进出砸道，高1.2 米水泥橙2个，4 米长根花杆2根，行距2米安全警示柱，休闲石桌2套。两项绿化工程管护 一年，由实施绿化工程单位进行全面管护，包活包补植，包含修枝管护、淋水保养、管护除草、死亡补植、定型定杆、日常管理、农药喷洒等。</t>
  </si>
  <si>
    <t>八宝镇2022年散种散养补助项目</t>
  </si>
  <si>
    <t>坝美2022年散种散养补助项目</t>
  </si>
  <si>
    <t>板蚌2022年散种散养补助项目</t>
  </si>
  <si>
    <t>底圩乡2022年散种散养补助项目</t>
  </si>
  <si>
    <t>董堡2022年散种散养补助项目</t>
  </si>
  <si>
    <t>黑支果2022年散种散养补助项目</t>
  </si>
  <si>
    <t>旧莫2022年散种散养补助项目</t>
  </si>
  <si>
    <t>莲城镇2022年散种散养补助项目</t>
  </si>
  <si>
    <t>那洒2022年散种散养补助项目</t>
  </si>
  <si>
    <t>南屏镇2022年散种散养补助项目</t>
  </si>
  <si>
    <t>曙光乡2022年散种散养补助项目</t>
  </si>
  <si>
    <t>五珠2022年散种散养补助项目</t>
  </si>
  <si>
    <t>杨柳井乡2022年散种散养补助项目</t>
  </si>
  <si>
    <t>者太2022年散种散养补助项目</t>
  </si>
  <si>
    <t>者兔乡2022年散种散养补助项目</t>
  </si>
  <si>
    <t>珠街镇2022年散种散养补助项目</t>
  </si>
  <si>
    <t>珠琳2022年散种散养补助项目</t>
  </si>
  <si>
    <t>篆角2022年散种散养补助项目</t>
  </si>
  <si>
    <t>1、产业路带沟（主路均宽5米，长1152米；次路均宽2.5米，长795米，灌溉沟均宽米0.8米，长1540米）及灌溉沟渠修复整治2000米。产业基地排洪沟渠修复1600米。2、左干渠修复及生态步道建设，长2570米。
3、村内新建沟渠：长2402米。</t>
  </si>
  <si>
    <t>广南县农村供水保障专项行动项目共 7 项，主要建设内容主要包括水源工程、水处理厂、提水泵站、输配水管网及其建筑物等。新建小（2）型水库 1 座，新建坝塘1 座；水处理厂共7 座；新建提水泵站共 4 座；新建供水管道 100km；新建配水管网1539.75km。新增灌溉面积1.2万亩，支持旧莫垃圾发电项目，珠琳烤烟、蔬菜基地500亩，曙光玫瑰花基地等农业工业产业项目，新增园区供水80万m3。</t>
  </si>
  <si>
    <t>黑支果、珠琳、杨柳井等15个乡镇</t>
  </si>
  <si>
    <t>者太乡纳施野生菌加工产业配套设施项目</t>
  </si>
  <si>
    <t>广南县黄豆产业配套设施项目</t>
  </si>
  <si>
    <t>2022年乡黑支果乡村旅游美丽村庄建设项目</t>
  </si>
  <si>
    <t>广南县2022年小额信贷贴息项目</t>
  </si>
  <si>
    <t>对2022年在疫情中、高风险地区就业并稳岗3个月以上的脱贫劳动力，按照每人1000元的标准给予务工补助，计划补助1650人</t>
  </si>
  <si>
    <t>开展技能培训1841人次，补助标准1500/人次</t>
  </si>
  <si>
    <t>开展技能培训1757人次，补助标准1500/人次</t>
  </si>
  <si>
    <t>开展技能培训1108人次，补助标准1500/人次</t>
  </si>
  <si>
    <t>开展技能培训916人次，补助标准1500/人次</t>
  </si>
  <si>
    <t>开展技能培训559人次，补助标准1500/人次</t>
  </si>
  <si>
    <t>开展技能培训339人次，补助标准1500/人次</t>
  </si>
  <si>
    <t>开展技能培训1002人次，补助标准1500/人次</t>
  </si>
  <si>
    <t>开展技能培训830人次，补助标准1500/人次</t>
  </si>
  <si>
    <t>开展技能培训670人次，补助标准1500/人次</t>
  </si>
  <si>
    <t>开展技能培训551人次，补助标准1500/人次</t>
  </si>
  <si>
    <t>开展技能培训439人次，补助标准1500/人次</t>
  </si>
  <si>
    <t>开展技能培训178人次，补助标准1500/人次</t>
  </si>
  <si>
    <t>开展技能培训493人次，补助标准1500/人次</t>
  </si>
  <si>
    <t>开展技能培训232人次，补助标准1500/人次</t>
  </si>
  <si>
    <t>开展技能培训244人次，补助标准1500/人次</t>
  </si>
  <si>
    <t>开展技能培训74人次，补助标准1500/人次</t>
  </si>
  <si>
    <t>开展技能培训390人次，补助标准1500/人次</t>
  </si>
  <si>
    <t>开展技能培训250人次，补助标准1500/人次</t>
  </si>
  <si>
    <t>选聘生态护林员360人，补助标准10000元/人/年。</t>
  </si>
  <si>
    <t>选聘生态护林员174人，补助标准10000元/人/年。</t>
  </si>
  <si>
    <t>选聘生态护林员304人，补助标准10000元/人/年。</t>
  </si>
  <si>
    <t>选聘生态护林员267人，补助标准10000元/人/年。</t>
  </si>
  <si>
    <t>选聘生态护林员165人，补助标准10000元/人/年。</t>
  </si>
  <si>
    <t>选聘生态护林员344人，补助标准10000元/人/年。</t>
  </si>
  <si>
    <t>选聘生态护林员303人，补助标准10000元/人/年。</t>
  </si>
  <si>
    <t>选聘生态护林员201人，补助标准10000元/人/年。</t>
  </si>
  <si>
    <t>选聘生态护林员330人，补助标准10000元/人/年。</t>
  </si>
  <si>
    <t>选聘生态护林员202人，补助标准10000元/人/年。</t>
  </si>
  <si>
    <t>选聘生态护林员216人，补助标准10000元/人/年。</t>
  </si>
  <si>
    <t>选聘生态护林员272人，补助标准10000元/人/年。</t>
  </si>
  <si>
    <t>选聘生态护林员163人，补助标准10000元/人/年。</t>
  </si>
  <si>
    <t>选聘生态护林员285人，补助标准10000元/人/年。</t>
  </si>
  <si>
    <t>选聘生态护林员282人，补助标准10000元/人/年。</t>
  </si>
  <si>
    <t>选聘生态护林员258人，补助标准10000元/人/年。</t>
  </si>
  <si>
    <t>选聘生态护林员181人，补助标准10000元/人/年。</t>
  </si>
  <si>
    <t>选聘生态护林员193人，补助标准10000元/人/年。</t>
  </si>
  <si>
    <t>广南县2022年公益性岗位项目</t>
  </si>
  <si>
    <t>常态化乡村公益性就业岗位7129个（按月动态管理）</t>
  </si>
  <si>
    <t>7件农村饮水安全工程维修养护项目。者妈里夺七组老水池方量小，漏水严重，修复难度大。需要新建1个50m³水池，更换管网PE32水管2000m。那耐那古那古老寨无集体水池，各家各户从箐沟中引水。需新建1个30m³水池、更换PE25水管1000m。者莫六郎村内管网老化比较严重，漏水处较多。需更换供水主管PE50管200m与村内管网PE32、PE25管共计5000m。者莫革里更换村内管网PE32、PE25管；进水PE63管共2000m。木乍吐马老水池漏水，方量小且修复难度大。需新建30m³水池1个。斗月者日更换供水主管3000米，村内管网1500m。斗月一二三五组斗月一、二、三、五组为连片村寨，人口多，村内管网目前老化，存在漏水、渗水情况。需更换供水主管PE63管800m，村内管网PE40管4000m，PE32、PE25管共计6000m。</t>
  </si>
  <si>
    <t>3件农村饮水安全工程维修养护项目。大坪取水箱防渗处理；2.D90热熔机一套及各种型号配件、管材；3.引水管K3+150～K5+150和K7+850～K8+550段重新处理：（1）管槽人工开挖及回填2700m；（2）PE80级1.25MPa D90塑管安装450m（原管道接头处理）；（3）新建排气、排污阀5个，闸阀井5个。红岩骆家地引水主PE40塑料管4km，取水池5立方米1件干坝中寨取水池5立方米1件，引水主管PE40塑料管修复200m。</t>
  </si>
  <si>
    <t>新建取水箱，新建30m³水池和新建13m²泵房，水泵2套，输电设施，入户管网。新建进厂永久公路50米。安装供水主、支管道，入户管，装表入户，每户一表一水龙头为一配套；按各供水节点设置供水闸，做成闸阀井。新建引水管、供水管、30m³蓄水池1个。装表入户，每户一表一水龙头为一配套，按各供水节点设置供水闸，做成闸阀井。新建净水厂房、净水处理器设备1套，安装调试净水处理器1套。新建50m³蓄水池一个、新建进场公路350米，更换入户水表（含闸、表、水管、龙头）新建引水管道1056米，做支墩，按各供水节点设置供水闸。新建取水池及安装引水管1500m，按各供水节点设置供水闸新建3m³取水池、引水管440米、供水管1110米、入户管网、50m³蓄水池、闸阀井及临时进场路。新建取水池1个、泵站、提水管、50m³蓄水池1个、净水设施、100m³清水池1个、供水管网、输电设施。新建进厂永久公路300米，水泵2套，饮水管及装表入户，每户一表一水龙头为一配套；新建供水主、支管，及2295米入户管，装表入户，每户一表一水龙头为一配套，按各供水节点设置供水闸新建取水箱1个，30m³调节池1个，引水管2300米，村内管网1300米及装表入户，每户一表一水龙头为一配套。新建50m³蓄水池1个，泵房1个。管道安装200米，泵房3m²，水泵2台。新建村内管网，安装饮水主管965m，支管1080m，入户管810m；装表入户，每户一表一水龙头为一配套。新增水源点工程。平台土方开挖、引水涵部分开挖、检修井部分开挖。安装净水处理器设备1套，调试净水处理器1套。新建50m³蓄水池一个、进场公路390米，更换入户水表（含闸、表、水管、龙头） 对集体水池进行加盖及加安全护栏安装净水处理器设备1套，调试净水处理器1套。新建50m³蓄水池一个，安装水泵1套，水泵安装调试1套，自动止回阀2套，低压起动柜1套。新建690米进场公路。更换入户水表（含闸、表、水管、龙头）。 30m³集体水池加盖</t>
  </si>
  <si>
    <r>
      <rPr>
        <sz val="10"/>
        <rFont val="宋体"/>
        <charset val="0"/>
        <scheme val="major"/>
      </rPr>
      <t>1.</t>
    </r>
    <r>
      <rPr>
        <sz val="10"/>
        <rFont val="宋体"/>
        <charset val="134"/>
        <scheme val="major"/>
      </rPr>
      <t>室内粉刷、安装射灯，购置展架、柜子等，收购稻作文化农具并摆放。</t>
    </r>
    <r>
      <rPr>
        <sz val="10"/>
        <rFont val="宋体"/>
        <charset val="0"/>
        <scheme val="major"/>
      </rPr>
      <t>2.</t>
    </r>
    <r>
      <rPr>
        <sz val="10"/>
        <rFont val="宋体"/>
        <charset val="134"/>
        <scheme val="major"/>
      </rPr>
      <t>民族团结、民族文化配套设施以及氛围营造宣传。</t>
    </r>
    <r>
      <rPr>
        <sz val="10"/>
        <rFont val="宋体"/>
        <charset val="0"/>
        <scheme val="major"/>
      </rPr>
      <t>3.</t>
    </r>
    <r>
      <rPr>
        <sz val="10"/>
        <rFont val="宋体"/>
        <charset val="134"/>
        <scheme val="major"/>
      </rPr>
      <t>开展传承人培训</t>
    </r>
    <r>
      <rPr>
        <sz val="10"/>
        <rFont val="宋体"/>
        <charset val="0"/>
        <scheme val="major"/>
      </rPr>
      <t>5</t>
    </r>
    <r>
      <rPr>
        <sz val="10"/>
        <rFont val="宋体"/>
        <charset val="134"/>
        <scheme val="major"/>
      </rPr>
      <t>场</t>
    </r>
    <r>
      <rPr>
        <sz val="10"/>
        <rFont val="宋体"/>
        <charset val="0"/>
        <scheme val="major"/>
      </rPr>
      <t>200</t>
    </r>
    <r>
      <rPr>
        <sz val="10"/>
        <rFont val="宋体"/>
        <charset val="134"/>
        <scheme val="major"/>
      </rPr>
      <t>人次。</t>
    </r>
  </si>
  <si>
    <r>
      <rPr>
        <sz val="10"/>
        <rFont val="宋体"/>
        <charset val="134"/>
        <scheme val="major"/>
      </rPr>
      <t>在甘蔗园村民族文化广场举办文艺演出</t>
    </r>
    <r>
      <rPr>
        <sz val="10"/>
        <rFont val="宋体"/>
        <charset val="0"/>
        <scheme val="major"/>
      </rPr>
      <t>1</t>
    </r>
    <r>
      <rPr>
        <sz val="10"/>
        <rFont val="宋体"/>
        <charset val="134"/>
        <scheme val="major"/>
      </rPr>
      <t>场；节目策划；校园芦笙舞培训；购买学生演出服装费、音响、物资奖品、餐费、学生往返乘车费等。</t>
    </r>
  </si>
  <si>
    <t>1、建筑主体修复面积124.1平方米、外墙围护结构修复、主体结构支撑修复、屋顶结构支撑及瓦面更换、室内水电安装，室内装修（木饰面铺装、墙面石材及乳胶漆、吊顶等）等。
2、建筑周边道路修缮160平方米、水电接通等。</t>
  </si>
  <si>
    <t xml:space="preserve">2021年莲城镇岜夺村委会岜夺村小组美丽村庄产业发展项目 </t>
  </si>
  <si>
    <t>建设菜园社区1个村级农村居家养老服务中心主体工程及设施设备配套，每个建筑面积不少于250平方米。</t>
  </si>
  <si>
    <t>八宝镇2022年农村居民住房安全巩固</t>
  </si>
  <si>
    <t>实施巩固住房安全脱贫攻坚成果农村危房改造及抗震改造7户，确保巩固期内农村居民住房安全有保障。</t>
  </si>
  <si>
    <t>莲城镇2022年农村居民住房安全巩固</t>
  </si>
  <si>
    <t>旧莫乡2022年农村居民住房安全巩固</t>
  </si>
  <si>
    <t>那洒镇2022年农村居民住房安全巩固</t>
  </si>
  <si>
    <t>董堡乡2022年农村居民住房安全巩固</t>
  </si>
  <si>
    <t>杨柳井乡2022年农村居民住房安全巩固</t>
  </si>
  <si>
    <t>珠琳镇2022年农村居民住房安全巩固</t>
  </si>
  <si>
    <t>实施巩固住房安全脱贫攻坚成果农村危房改造及抗震改造29户，确保巩固期内农村居民住房安全有保障。</t>
  </si>
  <si>
    <t>珠街镇2022年农村居民住房安全巩固</t>
  </si>
  <si>
    <t>坝美镇2022年农村居民住房安全巩固</t>
  </si>
  <si>
    <t>曙光乡2022年农村居民住房安全巩固</t>
  </si>
  <si>
    <t>黑支果乡2022年农村居民住房安全巩固</t>
  </si>
  <si>
    <t>五珠乡2022年农村居民住房安全巩固</t>
  </si>
  <si>
    <t>者兔乡2022年农村居民住房安全巩固</t>
  </si>
  <si>
    <t>实施巩固住房安全脱贫攻坚成果农村危房改造及抗震改造18户，确保巩固期内农村居民住房安全有保障。</t>
  </si>
  <si>
    <t>者太乡2022年农村居民住房安全巩固</t>
  </si>
  <si>
    <t>板蚌乡2022年农村居民住房安全巩固</t>
  </si>
  <si>
    <t>实施巩固住房安全脱贫攻坚成果农村危房改造及抗震改造4户，确保巩固期内农村居民住房安全有保障。</t>
  </si>
  <si>
    <t>篆角乡2022年农村居民住房安全巩固</t>
  </si>
  <si>
    <t>实施巩固住房安全脱贫攻坚成果农村危房改造及抗震改造2户（，确保巩固期内农村居民住房安全有保障。</t>
  </si>
  <si>
    <t>底圩乡2022年农村居民住房安全巩固</t>
  </si>
  <si>
    <t>南屏镇2022年农村居民住房安全巩固</t>
  </si>
  <si>
    <t>纳入乡村振兴部门防止返贫致贫监测对象的农村低收入人口2022年参加2023年城乡居民基本医疗保险，按照每人每年 180 元标准给予参保资助。</t>
  </si>
  <si>
    <t>未纳入乡村振兴部门防止返贫致贫监测对象的脱贫户2022年参加2023年城乡居民基本医疗保险，按照每人 135元标准给予参保资助。</t>
  </si>
  <si>
    <t>全额资助特困供养人员参加城乡居民基本医疗保险，2022年参加2023年度城乡居民医疗保险，财政按当年度城乡居民基本医疗保险个人缴费标准350元/人给予特困供养人员全额资助参保（在上一年度基础上提高30元）</t>
  </si>
  <si>
    <t>莲城镇2022年农村居民最低生活保障</t>
  </si>
  <si>
    <t>3900人符合纳入低保</t>
  </si>
  <si>
    <t>旧莫乡2022年农村居民最低生活保障</t>
  </si>
  <si>
    <t>5600人符合纳入低保</t>
  </si>
  <si>
    <t>董堡乡2022年农村居民最低生活保障</t>
  </si>
  <si>
    <t>1713人符合纳入低保</t>
  </si>
  <si>
    <t>杨柳井乡2022年农村居民最低生活保障</t>
  </si>
  <si>
    <t>2868人符合纳入低保</t>
  </si>
  <si>
    <t>板蚌乡2022年农村居民最低生活保障</t>
  </si>
  <si>
    <t>2000人符合纳入低保</t>
  </si>
  <si>
    <t>八宝镇2022年农村居民最低生活保障</t>
  </si>
  <si>
    <t>5900人符合纳入低保</t>
  </si>
  <si>
    <t>南屏镇2022年农村居民最低生活保障</t>
  </si>
  <si>
    <t>6300人符合纳入低保</t>
  </si>
  <si>
    <t>黑支果乡2022年农村居民最低生活保障</t>
  </si>
  <si>
    <t>曙光乡2022年农村居民最低生活保障</t>
  </si>
  <si>
    <t>2600人符合纳入低保</t>
  </si>
  <si>
    <t>珠街镇2022年农村居民最低生活保障</t>
  </si>
  <si>
    <t>4219人符合纳入低保</t>
  </si>
  <si>
    <t>篆角乡2022年农村居民最低生活保障</t>
  </si>
  <si>
    <t>4853人符合纳入低保</t>
  </si>
  <si>
    <t>那洒镇2022年农村居民最低生活保障</t>
  </si>
  <si>
    <t>五珠乡2022年农村居民最低生活保障</t>
  </si>
  <si>
    <t>1900人符合纳入低保</t>
  </si>
  <si>
    <t>珠琳镇2022年农村居民最低生活保障</t>
  </si>
  <si>
    <t>6200人符合纳入低保</t>
  </si>
  <si>
    <t>者兔乡2022年农村居民最低生活保障</t>
  </si>
  <si>
    <t>4300人符合纳入低保</t>
  </si>
  <si>
    <t>者太乡2022年农村居民最低生活保障</t>
  </si>
  <si>
    <t>2631人符合纳入低保</t>
  </si>
  <si>
    <t>底圩乡2022年农村居民最低生活保障</t>
  </si>
  <si>
    <t>1916人符合纳入低保</t>
  </si>
  <si>
    <t>坝美镇2022年农村居民最低生活保障</t>
  </si>
  <si>
    <t>2900人符合纳入低保</t>
  </si>
  <si>
    <t>莲城镇2022年特困人员救助</t>
  </si>
  <si>
    <t>282人符合纳入特困</t>
  </si>
  <si>
    <t>旧莫乡2022年特困人员救助</t>
  </si>
  <si>
    <t>143人符合纳入特困</t>
  </si>
  <si>
    <t>董堡乡2022年特困人员救助</t>
  </si>
  <si>
    <t>90人符合纳入特困</t>
  </si>
  <si>
    <t>杨柳井乡2022年特困人员救助</t>
  </si>
  <si>
    <t>210人符合纳入特困</t>
  </si>
  <si>
    <t>板蚌乡2022年特困人员救助</t>
  </si>
  <si>
    <t>71人符合纳入特困</t>
  </si>
  <si>
    <t>八宝镇2022年特困人员救助</t>
  </si>
  <si>
    <t>240人符合纳入特困</t>
  </si>
  <si>
    <t>南屏镇2022年特困人员救助</t>
  </si>
  <si>
    <t>105人符合纳入特困</t>
  </si>
  <si>
    <t>黑支果乡2022年特困人员救助</t>
  </si>
  <si>
    <t>190人符合纳入特困</t>
  </si>
  <si>
    <t>曙光乡2022年特困人员救助</t>
  </si>
  <si>
    <t>85人符合纳入特困</t>
  </si>
  <si>
    <t>珠街镇2022年特困人员救助</t>
  </si>
  <si>
    <t>139人符合纳入特困</t>
  </si>
  <si>
    <t>篆角乡2022年特困人员救助</t>
  </si>
  <si>
    <t>101人符合纳入特困</t>
  </si>
  <si>
    <t>那洒镇2022年特困人员救助</t>
  </si>
  <si>
    <t>172人符合纳入特困</t>
  </si>
  <si>
    <t>五珠乡2022年特困人员救助</t>
  </si>
  <si>
    <t>89人符合纳入特困</t>
  </si>
  <si>
    <t>珠琳镇2022年特困人员救助</t>
  </si>
  <si>
    <t>162人符合纳入特困</t>
  </si>
  <si>
    <t>者兔乡2022年特困人员救助</t>
  </si>
  <si>
    <t>107人符合纳入特困</t>
  </si>
  <si>
    <t>者太乡2022年特困人员救助</t>
  </si>
  <si>
    <t>65人符合纳入特困</t>
  </si>
  <si>
    <t>底圩乡2022年特困人员救助</t>
  </si>
  <si>
    <t>坝美镇2022年特困人员救助</t>
  </si>
  <si>
    <t>260人符合纳入特困</t>
  </si>
  <si>
    <t>八宝镇2022年代缴低保、特困人员城乡居民基本养老保险费</t>
  </si>
  <si>
    <t>坝美镇2022年代缴低保、特困人员城乡居民基本养老保险费</t>
  </si>
  <si>
    <t>板蚌乡2022年代缴低保、特困人员城乡居民基本养老保险费</t>
  </si>
  <si>
    <t>底圩乡2022年代缴低保、特困人员城乡居民基本养老保险费</t>
  </si>
  <si>
    <t>董堡乡2022年代缴低保、特困人员城乡居民基本养老保险费</t>
  </si>
  <si>
    <t>黑支果乡2022年代缴低保、特困人员城乡居民基本养老保险费</t>
  </si>
  <si>
    <t>旧莫乡2022年代缴低保、特困人员城乡居民基本养老保险费</t>
  </si>
  <si>
    <t>莲城镇2022年代缴低保、特困人员城乡居民基本养老保险费</t>
  </si>
  <si>
    <t>那洒镇2022年代缴低保、特困人员城乡居民基本养老保险费</t>
  </si>
  <si>
    <t>南屏镇2022年代缴低保、特困人员城乡居民基本养老保险费</t>
  </si>
  <si>
    <t>曙光乡2022年代缴低保、特困人员城乡居民基本养老保险费</t>
  </si>
  <si>
    <t>五珠乡2022年代缴低保、特困人员城乡居民基本养老保险费</t>
  </si>
  <si>
    <t>杨柳井乡2022年代缴低保、特困人员城乡居民基本养老保险费</t>
  </si>
  <si>
    <t>者太乡2022年代缴低保、特困人员城乡居民基本养老保险费</t>
  </si>
  <si>
    <t>者免乡2022年代缴低保、特困人员城乡居民基本养老保险费</t>
  </si>
  <si>
    <t>珠街镇2022年代缴低保、特困人员城乡居民基本养老保险费</t>
  </si>
  <si>
    <t>珠琳镇2022年代缴低保、特困人员城乡居民基本养老保险费</t>
  </si>
  <si>
    <t>篆角乡2022年代缴低保、特困人员城乡居民基本养老保险费</t>
  </si>
  <si>
    <t>莲城镇2022年临时救助</t>
  </si>
  <si>
    <t>1400人符合纳入临时救助人员，应救尽救</t>
  </si>
  <si>
    <t>旧莫乡2022年临时救助</t>
  </si>
  <si>
    <t>1500人符合纳入临时救助人员，应救尽救</t>
  </si>
  <si>
    <t>董堡乡2022年临时救助</t>
  </si>
  <si>
    <t>800人符合纳入临时救助人员，应救尽救</t>
  </si>
  <si>
    <t>杨柳井乡2022年临时救助</t>
  </si>
  <si>
    <t>1000人符合纳入临时救助人员，应救尽救</t>
  </si>
  <si>
    <t>板蚌乡2022年临时救助</t>
  </si>
  <si>
    <t>八宝镇2022年临时救助</t>
  </si>
  <si>
    <t>南屏镇2022年临时救助</t>
  </si>
  <si>
    <t>黑支果乡2022年临时救助</t>
  </si>
  <si>
    <t>曙光乡2022年临时救助</t>
  </si>
  <si>
    <t>珠街镇2022年临时救助</t>
  </si>
  <si>
    <t>篆角乡2022年临时救助</t>
  </si>
  <si>
    <t>那洒镇2022年临时救助</t>
  </si>
  <si>
    <t>五珠乡2022年临时救助</t>
  </si>
  <si>
    <t>珠琳镇2022年临时救助</t>
  </si>
  <si>
    <t>1200人符合纳入临时救助人员，应救尽救</t>
  </si>
  <si>
    <t>者兔乡2022年临时救助</t>
  </si>
  <si>
    <t>者太乡2022年临时救助</t>
  </si>
  <si>
    <t>底圩乡2022年临时救助</t>
  </si>
  <si>
    <t>坝美镇2022年临时救助</t>
  </si>
  <si>
    <t>云南省乡村振兴重点帮扶县（广南县）巩固拓展脱贫攻坚成果同乡村振兴有效衔接实施方案（2023 年度）项目计划（县级汇总）</t>
  </si>
  <si>
    <t>（一）水稻绿色防控与统防统治融合示范，无人机专业化统防统治3万亩，（二）草地贪夜蛾等病虫害绿色防控与统防统治融合示范8万亩，草地贪性诱诱捕器6000套，草地贪性诱诱芯6000支，草地贪食诱剂1000套，，降解黄蓝板100000套。（三）防治技术培训15期750人。</t>
  </si>
  <si>
    <t>1.2022年完成脱毒、健康种苗种植面积6450.59亩，机械化深翻开沟作业完成6346.54亩，机械化中耕培土完成3372.2亩，机械化收获完成1334.8吨，机收甘蔗运输1334.8吨，蔗叶机械粉碎完815.2亩，无人机统防统治完成22742.98亩。县级配套资金19.76万元2.2023年计划实施脱毒、健康种苗种植面积7500亩，机械化深翻开沟作业7400亩，机械化中耕培土3500亩，机械化收获500吨，机收甘蔗运输500吨，蔗叶机械粉碎500亩，无人机统防统治20000亩），需县级配套资金20.24万元；两年共需县级配套资金40万元。</t>
  </si>
  <si>
    <t>广南县圆梦社区搬迁安置点微菜园二期设施建设项目</t>
  </si>
  <si>
    <t>在那洒镇松树脚村委会小坝庄村实施高峰牛养殖专业村建设项目，26户养牛示范户改（扩）建牛舍775㎡；新建堆粪场堆粪场177㎡；污水处理池71m³；建设专业村标志碑1块；购置高峰牛优质种公牛1头；大动物保定架一套，完善养殖相关设施设备。</t>
  </si>
  <si>
    <t>在董堡乡董仕基村毛家店小组实施高峰牛养殖专业村建设项目。计划进行17户养殖农户改（扩）建牛舍1225㎡；新建堆粪场堆粪场102㎡；污水处理池34m3；建设专业示范村标志碑1块；完善养殖设施设备。</t>
  </si>
  <si>
    <t>在珠琳镇烂泥箐村实施高峰牛养殖专业村建设项目。计划进行11户养殖农户改（扩）建牛舍937㎡；新建堆粪场堆粪场66㎡；污水处理池22m3；建设专业示范村标志碑1块；完善养殖设施设备。</t>
  </si>
  <si>
    <t>在五珠乡老厂村委会新发寨村小组实施高峰牛养殖专业村建设项目。计划15户养殖农户改（扩）建牛舍1200㎡；新建堆粪场堆粪场90㎡；污水处理池30m³；建设专业示范村标志碑1块；完善养殖设施设备。</t>
  </si>
  <si>
    <t>在八宝镇坝哈村实施高峰牛养殖专业村建设项目。计划6户养殖农户改（扩）建牛舍500㎡；新建堆粪场堆粪场25㎡；污水处理池12m³；完善养殖设施设备。</t>
  </si>
  <si>
    <t>实施“油茶+林下中药材”复合经营示范种植0.05万亩。补助标准1100元/亩。</t>
  </si>
  <si>
    <t>实施“油茶+林下中药材”复合经营示范种植0.1738万亩。标准1100元/亩。</t>
  </si>
  <si>
    <t>广南县农村供水保障专项行动项目共 8 项，主要建设内容主要包括水源工程、水处理厂、提水泵站、输配水管网及其建筑物等。新建小（2）型水库 1 座，新建坝塘1 座；水处理厂共7 座；新建提水泵站共 4 座；新建供水管道 100km；新建配水管网1539.75km。</t>
  </si>
  <si>
    <t>拟建黑支果银子洞搬迁安置点产业路长2.5公里，宽3.5米。</t>
  </si>
  <si>
    <t>黑支果乡银子洞村</t>
  </si>
  <si>
    <t>八宝镇2023年散种散养项目</t>
  </si>
  <si>
    <t>对有产业发展条件的“三类人员”（低收入186户）自行发展的高峰牛、生猪、八宝米、油茶、玉米等25项产业进行补助，确保有产业发展条件的低收入户实现产业全覆盖，户均增收3000元以上。</t>
  </si>
  <si>
    <t>八宝村等12个</t>
  </si>
  <si>
    <t>坝美镇2023年散种散养项目</t>
  </si>
  <si>
    <t>对有产业发展条件的“三类人员”（低收入163户）自行发展的高峰牛、生猪、八宝米、油茶、玉米等25项产业进行补助，确保有产业发展条件的低收入户实现产业全覆盖，户均增收3000元以上。</t>
  </si>
  <si>
    <t>阿科村等10个</t>
  </si>
  <si>
    <t>板蚌乡2023年散种散养项目</t>
  </si>
  <si>
    <t>对有产业发展条件的“三类人员”（低收入74户）自行发展的高峰牛、生猪、八宝米、油茶、玉米等25项产业进行补助，确保有产业发展条件的低收入户实现产业全覆盖，户均增收3000元以上。</t>
  </si>
  <si>
    <t>板蚌村等5个</t>
  </si>
  <si>
    <t>底圩乡2023年散种散养项目</t>
  </si>
  <si>
    <t>对有产业发展条件的“三类人员”（低收入108户）自行发展的高峰牛、生猪、八宝米、油茶、玉米等25项产业进行补助，确保有产业发展条件的低收入户实现产业全覆盖，户均增收3000元以上。</t>
  </si>
  <si>
    <t>底圩村等4个</t>
  </si>
  <si>
    <t>董堡乡2023年散种散养项目</t>
  </si>
  <si>
    <t>对有产业发展条件的“三类人员”（低收入111户）自行发展的高峰牛、生猪、八宝米、油茶、玉米等25项产业进行补助，确保有产业发展条件的低收入户实现产业全覆盖，户均增收3000元以上。</t>
  </si>
  <si>
    <t>董堡村等5个</t>
  </si>
  <si>
    <t>黑支果乡2023年散种散养项目</t>
  </si>
  <si>
    <t>对有产业发展条件的“三类人员”（低收入306户）自行发展的高峰牛、生猪、八宝米、油茶、玉米等25项产业进行补助，确保有产业发展条件的低收入户实现产业全覆盖，户均增收3000元以上。</t>
  </si>
  <si>
    <t>黑支果村等8个</t>
  </si>
  <si>
    <t>旧莫乡2023年散种散养项目</t>
  </si>
  <si>
    <t>对有产业发展条件的“三类人员”（低收入256户）自行发展的高峰牛、生猪、八宝米、油茶、玉米等25项产业进行补助，确保有产业发展条件的低收入户实现产业全覆盖，户均增收3000元以上。</t>
  </si>
  <si>
    <t>旧莫村等6个</t>
  </si>
  <si>
    <t>莲城镇2023年散种散养项目</t>
  </si>
  <si>
    <t>对有产业发展条件的“三类人员”（低收入121户）自行发展的高峰牛、生猪、八宝米、油茶、玉米等25项产业进行补助，确保有产业发展条件的低收入户实现产业全覆盖，户均增收3000元以上。</t>
  </si>
  <si>
    <t>平山等10个</t>
  </si>
  <si>
    <t>那洒镇2023年散种散养项目</t>
  </si>
  <si>
    <t>对有产业发展条件的“三类人员”（低收入231户）自行发展的高峰牛、生猪、八宝米、油茶、玉米等25项产业进行补助，确保有产业发展条件的低收入户实现产业全覆盖，户均增收3000元以上。</t>
  </si>
  <si>
    <t>那洒村等8个</t>
  </si>
  <si>
    <t>南屏镇2023年散种散养项目</t>
  </si>
  <si>
    <t>对有产业发展条件的“三类人员”（低收入258户）自行发展的高峰牛、生猪、八宝米、油茶、玉米等25项产业进行补助，确保有产业发展条件的低收入户实现产业全覆盖，户均增收3000元以上。</t>
  </si>
  <si>
    <t>马街村等5个</t>
  </si>
  <si>
    <t>曙光乡2023年散种散养项目</t>
  </si>
  <si>
    <t>对有产业发展条件的“三类人员”（低收入189户）自行发展的高峰牛、生猪、八宝米、油茶、玉米等25项产业进行补助，确保有产业发展条件的低收入户实现产业全覆盖，户均增收3000元以上。</t>
  </si>
  <si>
    <t>空山村等4个</t>
  </si>
  <si>
    <t>五珠乡2023年散种散养项目</t>
  </si>
  <si>
    <t>对有产业发展条件的“三类人员”（低收入100户）自行发展的高峰牛、生猪、八宝米、油茶、玉米等25项产业进行补助，确保有产业发展条件的低收入户实现产业全覆盖，户均增收3000元以上。</t>
  </si>
  <si>
    <t>五珠村等6个</t>
  </si>
  <si>
    <t>杨柳井乡2023年散种散养项目</t>
  </si>
  <si>
    <t>对有产业发展条件的“三类人员”（低收入173户）自行发展的高峰牛、生猪、八宝米、油茶、玉米等25项产业进行补助，确保有产业发展条件的低收入户实现产业全覆盖，户均增收3000元以上。</t>
  </si>
  <si>
    <t>杨柳井村等6个</t>
  </si>
  <si>
    <t>者太乡2023年散种散养项目</t>
  </si>
  <si>
    <t>对有产业发展条件的“三类人员”（低收入175户）自行发展的高峰牛、生猪、八宝米、油茶、玉米等25项产业进行补助，确保有产业发展条件的低收入户实现产业全覆盖，户均增收3000元以上。</t>
  </si>
  <si>
    <t>三卡村等2个</t>
  </si>
  <si>
    <t>者兔乡2023年散种散养项目</t>
  </si>
  <si>
    <t>对有产业发展条件的“三类人员”（低收入214户）自行发展的高峰牛、生猪、八宝米、油茶、玉米等25项产业进行补助，确保有产业发展条件的低收入户实现产业全覆盖，户均增收3000元以上。</t>
  </si>
  <si>
    <t>者兔村等4个</t>
  </si>
  <si>
    <t>珠街镇2023年散种散养项目</t>
  </si>
  <si>
    <t>对有产业发展条件的“三类人员”（低收入181户）自行发展的高峰牛、生猪、八宝米、油茶、玉米等25项产业进行补助，确保有产业发展条件的低收入户实现产业全覆盖，户均增收3000元以上。</t>
  </si>
  <si>
    <t>珠街村等4个</t>
  </si>
  <si>
    <t>珠琳镇2023年散种散养项目</t>
  </si>
  <si>
    <t>对有产业发展条件的“三类人员”（低收入317户）自行发展的高峰牛、生猪、八宝米、油茶、玉米等25项产业进行补助，确保有产业发展条件的低收入户实现产业全覆盖，户均增收3000元以上。</t>
  </si>
  <si>
    <t>珠琳村等11个</t>
  </si>
  <si>
    <t>篆角乡2023年散种散养项目</t>
  </si>
  <si>
    <t>对有产业发展条件的“三类人员”（低收入243户）自行发展的高峰牛、生猪、八宝米、油茶、玉米等25项产业进行补助，确保有产业发展条件的低收入户实现产业全覆盖，户均增收3000元以上。</t>
  </si>
  <si>
    <t>阿渺村等5个</t>
  </si>
  <si>
    <t>实施乡土人才培养计划，年内完成10名左右乡土人才评选评定。</t>
  </si>
  <si>
    <t>脱贫人口小额信贷贴息项目</t>
  </si>
  <si>
    <t>计划全县6657户投放脱贫人口小额信贷资金33285万元，预计需要支付贴息资金748.34万元（含三年期存量贷款贴息资金）</t>
  </si>
  <si>
    <t>2023年外出务工交通费补助</t>
  </si>
  <si>
    <t>对脱贫劳动力省外稳定就业三个月以上的务工补贴，按照每人不超于1000元的标准给予补贴，计划补助1190人</t>
  </si>
  <si>
    <t>莲城镇2023年技能培训补助</t>
  </si>
  <si>
    <t>珠琳镇2023年技能培训补助</t>
  </si>
  <si>
    <t>开展技能培训578人次，补助标准1500/人次</t>
  </si>
  <si>
    <t>八宝镇2023年技能培训补助</t>
  </si>
  <si>
    <t>开展技能培训592人次，补助标准1500/人次</t>
  </si>
  <si>
    <t>南屏镇2023年技能培训补助</t>
  </si>
  <si>
    <t>开展技能培训313人次，补助标准1500/人次</t>
  </si>
  <si>
    <t>旧莫乡2023年技能培训补助</t>
  </si>
  <si>
    <t>开展技能培训476人次，补助标准1500/人次</t>
  </si>
  <si>
    <t>杨柳井乡2023年技能培训补助</t>
  </si>
  <si>
    <t>开展技能培训299人次，补助标准1500/人次</t>
  </si>
  <si>
    <t>者太乡2023年技能培训补助</t>
  </si>
  <si>
    <t>开展技能培训204人次，补助标准1500/人次</t>
  </si>
  <si>
    <t>黑支果乡2023年技能培训补助</t>
  </si>
  <si>
    <t>开展技能培训503人次，补助标准1500/人次</t>
  </si>
  <si>
    <t>珠街镇2023年技能培训补助</t>
  </si>
  <si>
    <t>开展技能培训340人次，补助标准1500/人次</t>
  </si>
  <si>
    <t>篆角乡2023年技能培训补助</t>
  </si>
  <si>
    <t>开展技能培训224人次，补助标准1500/人次</t>
  </si>
  <si>
    <t>者兔乡2023年技能培训补助</t>
  </si>
  <si>
    <t>开展技能培训354人次，补助标准1500/人次</t>
  </si>
  <si>
    <t>坝美镇2023年技能培训补助</t>
  </si>
  <si>
    <t>开展技能培训643人次，补助标准1500/人次</t>
  </si>
  <si>
    <t>那洒镇2023年技能培训补助</t>
  </si>
  <si>
    <t>开展技能培训408人次，补助标准1500/人次</t>
  </si>
  <si>
    <t>曙光乡2023年技能培训补助</t>
  </si>
  <si>
    <t>开展技能培训258人次，补助标准1500/人次</t>
  </si>
  <si>
    <t>板蚌乡2023年技能培训补助</t>
  </si>
  <si>
    <t>开展技能培训163人次，补助标准1500/人次</t>
  </si>
  <si>
    <t>董堡乡2023年技能培训补助</t>
  </si>
  <si>
    <t>开展技能培训156人次，补助标准1500/人次</t>
  </si>
  <si>
    <t>五珠乡2023年技能培训补助</t>
  </si>
  <si>
    <t>开展技能培训252人次，补助标准1500/人次</t>
  </si>
  <si>
    <t>底圩乡2023年技能培训补助</t>
  </si>
  <si>
    <t>开展技能培训367人次，补助标准1500/人次</t>
  </si>
  <si>
    <t>莲城镇2023年生态护林员项目</t>
  </si>
  <si>
    <t>董堡乡2023年生态护林员项目</t>
  </si>
  <si>
    <t>旧莫乡2023年生态护林员项目</t>
  </si>
  <si>
    <t>杨柳井乡2023年生态护林员项目</t>
  </si>
  <si>
    <t>板蚌乡2023年生态护林员项目</t>
  </si>
  <si>
    <t>八宝镇2023年生态护林员项目</t>
  </si>
  <si>
    <t>南屏镇2023年生态护林员项目</t>
  </si>
  <si>
    <t>曙光乡2023年生态护林员项目</t>
  </si>
  <si>
    <t>黑支果乡2023年生态护林员项目</t>
  </si>
  <si>
    <t>珠街镇2023年生态护林员项目</t>
  </si>
  <si>
    <t>篆角乡2023年生态护林员项目</t>
  </si>
  <si>
    <t>那洒镇2023年生态护林员项目</t>
  </si>
  <si>
    <t>五珠乡2023年生态护林员项目</t>
  </si>
  <si>
    <t>珠琳镇2023年生态护林员项目</t>
  </si>
  <si>
    <t>者兔乡2023年生态护林员项目</t>
  </si>
  <si>
    <t>者太乡2023年生态护林员项目</t>
  </si>
  <si>
    <t>底圩乡2023年生态护林员项目</t>
  </si>
  <si>
    <t>坝美镇2023年生态护林员项目</t>
  </si>
  <si>
    <t>公益性岗位就业项目</t>
  </si>
  <si>
    <t>常态化乡村公益性就业岗位7800个</t>
  </si>
  <si>
    <t>广南县易地搬迁补助资金项目</t>
  </si>
  <si>
    <t>实施农村产业道路硬化500公里，路面宽度为3.5米水泥混凝土路面。推动农村发展沙糖桔、甘蔗、八角、茶叶、旅游、油茶、烤烟、李子、蔬菜、八宝米、高峰牛、野生菌、杉木等产业</t>
  </si>
  <si>
    <t>新建改造桥梁7座，新建马路桥、别烈桥、石笋桥、猴爬岩桥，改造新寨桥、阿渺桥、岔河桥。</t>
  </si>
  <si>
    <t>实施安全生命防护工程建设项目共计40公里，主要建.设波形梁护栏，交通标识标牌等防护设施。</t>
  </si>
  <si>
    <t>1.公共路面白改黑。实施马街一二组公共路面白改黑长1800米，路面面积26560平方米.实施马街社区一二组排水排污沟土方开挖长1119米，实施马街社区一二组排水沟毛石挡墙满浆满灌长1119米，实施路面破碎629.4立方米、预制沟盖板安装1208块，实施排污波纹管安装，内径0.8米，长192米，实施排污波纹管安装内径0.4米，长1119米，实施沟底污水管顶浇混凝土共468.3立方米，实施沉沙池波纹管安装内径0.6米，长75米，实施排水沟两边粉刷抹平面积4954.4平方米，实施水泥混凝土路面恢复厚度0.2米，共358平方米，实施马街社区一二组人行道透水砖铺设1575.1平方米，实施马街社区一二组人行道路254平方米，实施马街社区一二组人行道路透水砂建设2666.1平方米，实施人行道路雨水口安装8对，实施马街社区一二组人行道路建设长1128米，砼垫层3511.3平方米，实施马街社区一二组人行道路路沿石建设长1128米。</t>
  </si>
  <si>
    <t>.广南县烈士陵园：新建烈士墓8冢、不可移动文物标识碑1座、安全防护栏200米、烈士陵园内休息长廊及凉亭86平方米、南环路至烈士陵园及陵园内环园柏油路面2000平方米，安装陵园内环绕音响1套、太阳能路灯25盏，种植草坪、黄金叶2000平方米及补种树木。计</t>
  </si>
  <si>
    <t>在板蚌乡建设垃圾热减站1个。</t>
  </si>
  <si>
    <t>1.田鸡公村小组：新建进村道路硬化2975平方米（长850米、宽3.5米、厚度20厘米、设置错车道2个）、村内排污管400米（含水泥混凝土道路恢复、钢带波纹管涵管1个等）、15立方米三级化粪池2个、无盖板排水沟340米（沟帮宽15厘米、沟内宽40厘米、高50厘米、沟底厚15厘米）、卫生公厕1座30平方米；2.哪苏村小组：新建村内道路硬化1400平方米、排污管600米（含水泥混凝土道路恢复、DN300钢带波纹管600米等）、排水沟500米（沟帮平均宽15厘米、过水断面0.3米*0.4米、沟底厚不低于10厘米、钢筋混凝土盖板厚不低于10厘米，盖板宽0.54米）、卫生公厕1座30平方米；3.未马槽村小组：新建文化活动室1间80平方米（二层框架结构）、活动场地硬化活300平方米（20厘米厚，C25混凝土）；4.上下落角村小组：安装太阳能路灯20盏。</t>
  </si>
  <si>
    <t>1.法棚村小组：新建排污主管3300米（直径0.5米波纹管1300米、直径0.4米波纹管2000米）、分支管6165米（PVC110管）、三级化粪池80立方米、污水沟盖板400米（0.9米×0.6米×0.1米）改善雨水收集塘生态、安装太阳能路灯20盏、法棚至克钦道路硬化1800平方米（长600米、宽3米）；2.实施南达村、坝东村、大寨村3个村小组村内亮化项目，计划安装太阳能路灯60盏。</t>
  </si>
  <si>
    <t>1.里呼村小组：新建排污管543米（直径20厘米波纹管530米、直径40厘米波纹管13米）、新建排污沟207米（宽1米、厚度18厘米加盖排污沟97米，宽0.4米、高0.4米排污沟建设110米）、建设挡土墙294立方米；2.东瓜弯村小组：实施村内道路硬化6930平方米（长1980米、宽3.5米）、安装太阳能路灯12盏；3.弄郎村小组：新建排污管572米（直径30厘米波纹管344米、直径40厘米波纹管220米、直径80厘米波纹管8米）、排污沟40米（宽0.4米、深0.4米）、安装太阳能路灯20盏。</t>
  </si>
  <si>
    <t>（一)人居环境亮化提升工程：1.安装节能用电路灯40盏；2.挖沟槽土方261.62立方；3.回填砂石混凝土75.65立方；4.安装电缆788米；5.安装电缆排管788米；6.实施手孔井建设40座；合计预算投资为：257087.17元。（二）人居环境整治改造工程：1.实施村内人居环境改善整治1000平方。建设树池80个，大小为每个2.5立方，使用围牙材料建设树池。2.栽植栾树80株，胸径或冠径大于22cm以上；带土球；养护期1年；3.种植土回填红土32立方米，采用园林红土栽培，确保成活率和效果。4.实施树木支撑架73株，固定前期存活。5.实施村内道路两侧清理420平方。预算投资为：372092.80。
（三）基础设施道路硬化改造工程：1.拆除村内道路废旧砖石结构99.79立方米，拆除废旧平面处理1410.5平方；2.道路硬化整形碾压2023.47平方米；采用碎石铺设、找平层、水泥混凝土浇筑基础、双丙聚氨酯密封处理2023.47平方米。3.块料铺设276.8平方米。4.安砌侧(平、缘）石692米。4.实施排水沟挖沟槽土方747.97立方，拆除混凝土结构150立方；5.新建排水沟692米，开挖尺寸800mm*800mm断面沟渠，支护边模、浇筑三面混凝土及预制盖板制作和铺设。6.安装检查井19座。预算投资为：1544190.70元。（四）基础设施综合提升改造工程：1.实施挖沟槽土方860.6立方，回填方573.5立方，采用混凝土垫层76.51立方；2.采用混凝土独立基础建设76.51立方，建设独立混凝土矩形柱140.7立方；3.采用构件钢筋、预埋铁件等实施村内道路缘平台建设1812.6平方；4.建设路基平台障碍保护栏780.4米，采用钢筋混凝土浇筑。5.安砌侧(平、缘）石756.5米。采用标准规格路缘石混凝土浇砌。预算投资为：2788565.68元。四项总预算投资为：496.16万元。</t>
  </si>
  <si>
    <t>莲城镇2023年居家养老服务中心建设项目</t>
  </si>
  <si>
    <t>建设平山社区、端讽社区、董那孟社区3个社区居家养老服务中心主体工程及设施设备配套，每个建筑面积不少于250平方米。</t>
  </si>
  <si>
    <t>广南县2023年高等职业教育资助项目</t>
  </si>
  <si>
    <t>纳入乡村振兴部门防止返贫致贫监测对象的农村低收入人口2023年参加2024年城乡居民基本医疗保险，按照每人每年 180 元标准给予参保资助。</t>
  </si>
  <si>
    <t>未纳入乡村振兴部门防止返贫致贫监测对象的脱贫户2023年参加2024年城乡居民基本医疗保险，按照每人90元标准给予参保资助。</t>
  </si>
  <si>
    <t>全额资助特困供养人员参加城乡居民基本医疗保险，2023年参加2024年度城乡居民医疗保险，财政按当年度城乡居民基本医疗保险个人缴费标准380元/人给予特困供养人员全额资助参保（在上一年度基础上提高30元）</t>
  </si>
  <si>
    <t>定额资助城乡低保对象等6类人员参加城乡居民基本医疗保险。2023年参加2024年度城乡居民医疗保险，按照120元/人/年的标准资助城乡低保对象、低收入家庭60周岁以上的贫困老年人和未成年人、一二级重度残疾人、县残联认定的贫困残疾人、县卫健部门认定的麻风病患者、农村重点优抚对象参加城乡居民基本医疗保险。</t>
  </si>
  <si>
    <t>莲城镇2023年农村居民最低生活保障</t>
  </si>
  <si>
    <t>3955人符合纳入低保</t>
  </si>
  <si>
    <t>旧莫乡2023年农村居民最低生活保障</t>
  </si>
  <si>
    <t>5655人符合纳入低保</t>
  </si>
  <si>
    <t>董堡乡2023年农村居民最低生活保障</t>
  </si>
  <si>
    <t>1768人符合纳入低保</t>
  </si>
  <si>
    <t>杨柳井乡2023年农村居民最低生活保障</t>
  </si>
  <si>
    <t>2923人符合纳入低保</t>
  </si>
  <si>
    <t>板蚌乡2023年农村居民最低生活保障</t>
  </si>
  <si>
    <t>2055人符合纳入低保</t>
  </si>
  <si>
    <t>八宝镇2023年农村居民最低生活保障</t>
  </si>
  <si>
    <t>5955人符合纳入低保</t>
  </si>
  <si>
    <t>南屏镇2023年农村居民最低生活保障</t>
  </si>
  <si>
    <t>6355人符合纳入低保</t>
  </si>
  <si>
    <t>黑支果乡2023年农村居民最低生活保障</t>
  </si>
  <si>
    <t>曙光乡2023年农村居民最低生活保障</t>
  </si>
  <si>
    <t>2655人符合纳入低保</t>
  </si>
  <si>
    <t>珠街镇2023年农村居民最低生活保障</t>
  </si>
  <si>
    <t>4274人符合纳入低保</t>
  </si>
  <si>
    <t>篆角乡2023年农村居民最低生活保障</t>
  </si>
  <si>
    <t>4908人符合纳入低保</t>
  </si>
  <si>
    <t>那洒镇2023年农村居民最低生活保障</t>
  </si>
  <si>
    <t>五珠乡2023年农村居民最低生活保障</t>
  </si>
  <si>
    <t>1965人符合纳入低保</t>
  </si>
  <si>
    <t>珠琳镇2023年农村居民最低生活保障</t>
  </si>
  <si>
    <t>6255人符合纳入低保</t>
  </si>
  <si>
    <t>者兔乡2023年农村居民最低生活保障</t>
  </si>
  <si>
    <t>4355人符合纳入低保</t>
  </si>
  <si>
    <t>者太乡2023年农村居民最低生活保障</t>
  </si>
  <si>
    <t>2686人符合纳入低保</t>
  </si>
  <si>
    <t>底圩乡2023年农村居民最低生活保障</t>
  </si>
  <si>
    <t>1971人符合纳入低保</t>
  </si>
  <si>
    <t>坝美镇2023年农村居民最低生活保障</t>
  </si>
  <si>
    <t>2955人符合纳入低保</t>
  </si>
  <si>
    <t>莲城镇2023年特困人员救助</t>
  </si>
  <si>
    <t>287人符合纳入特困人员</t>
  </si>
  <si>
    <t>旧莫乡2023年特困人员救助</t>
  </si>
  <si>
    <t>158人符合纳入特困人员</t>
  </si>
  <si>
    <t>董堡乡2023年特困人员救助</t>
  </si>
  <si>
    <t>95人符合纳入特困人员</t>
  </si>
  <si>
    <t>杨柳井乡2023年特困人员救助</t>
  </si>
  <si>
    <t>215人符合纳入特困人员</t>
  </si>
  <si>
    <t>板蚌乡2023年特困人员救助</t>
  </si>
  <si>
    <t>76人符合纳入特困人员</t>
  </si>
  <si>
    <t>八宝镇2023年特困人员救助</t>
  </si>
  <si>
    <t>245人符合纳入特困人员</t>
  </si>
  <si>
    <t>南屏镇2023年特困人员救助</t>
  </si>
  <si>
    <t>110人符合纳入特困人员</t>
  </si>
  <si>
    <t>黑支果乡2023年特困人员救助</t>
  </si>
  <si>
    <t>195人符合纳入特困人员</t>
  </si>
  <si>
    <t>曙光乡2023年特困人员救助</t>
  </si>
  <si>
    <t>90人符合纳入特困人员</t>
  </si>
  <si>
    <t>珠街镇2023年特困人员救助</t>
  </si>
  <si>
    <t>144人符合纳入特困人员</t>
  </si>
  <si>
    <t>篆角乡2023年特困人员救助</t>
  </si>
  <si>
    <t>106人符合纳入特困人员</t>
  </si>
  <si>
    <t>那洒镇2023年特困人员救助</t>
  </si>
  <si>
    <t>177人符合纳入特困人员</t>
  </si>
  <si>
    <t>五珠乡2023年特困人员救助</t>
  </si>
  <si>
    <t>94人符合纳入特困人员</t>
  </si>
  <si>
    <t>珠琳镇2023年特困人员救助</t>
  </si>
  <si>
    <t>167人符合纳入特困人员</t>
  </si>
  <si>
    <t>者兔乡2023年特困人员救助</t>
  </si>
  <si>
    <t>112人符合纳入特困人员</t>
  </si>
  <si>
    <t>者太乡2023年特困人员救助</t>
  </si>
  <si>
    <t>70人符合纳入特困人员</t>
  </si>
  <si>
    <t>底圩乡2023年特困人员救助</t>
  </si>
  <si>
    <t>坝美镇2023年特困人员救助</t>
  </si>
  <si>
    <t>265人符合纳入特困人员</t>
  </si>
  <si>
    <t>八宝镇2023年代缴低保、特困人员城乡居民基本养老保险费</t>
  </si>
  <si>
    <t>坝美镇2023年代缴低保、特困人员城乡居民基本养老保险费</t>
  </si>
  <si>
    <t>板蚌乡2023年代缴低保、特困人员城乡居民基本养老保险费</t>
  </si>
  <si>
    <t>底圩乡2023年代缴低保、特困人员城乡居民基本养老保险费</t>
  </si>
  <si>
    <t>董堡乡2023年代缴低保、特困人员城乡居民基本养老保险费</t>
  </si>
  <si>
    <t>黑支果乡2023年代缴低保、特困人员城乡居民基本养老保险费</t>
  </si>
  <si>
    <t>旧莫乡2023年代缴低保、特困人员城乡居民基本养老保险费</t>
  </si>
  <si>
    <t>莲城镇2023年代缴低保、特困人员城乡居民基本养老保险费</t>
  </si>
  <si>
    <t>那洒镇2023年代缴低保、特困人员城乡居民基本养老保险费</t>
  </si>
  <si>
    <t>南屏镇2023年代缴低保、特困人员城乡居民基本养老保险费</t>
  </si>
  <si>
    <t>曙光乡2023年代缴低保、特困人员城乡居民基本养老保险费</t>
  </si>
  <si>
    <t>五珠乡2023年代缴低保、特困人员城乡居民基本养老保险费</t>
  </si>
  <si>
    <t>杨柳井乡2023年代缴低保、特困人员城乡居民基本养老保险费</t>
  </si>
  <si>
    <t>者太乡2023年代缴低保、特困人员城乡居民基本养老保险费</t>
  </si>
  <si>
    <t>者免乡2023年代缴低保、特困人员城乡居民基本养老保险费</t>
  </si>
  <si>
    <t>珠街镇2023年代缴低保、特困人员城乡居民基本养老保险费</t>
  </si>
  <si>
    <t>珠琳镇2023年代缴低保、特困人员城乡居民基本养老保险费</t>
  </si>
  <si>
    <t>篆角乡2023年代缴低保、特困人员城乡居民基本养老保险费</t>
  </si>
  <si>
    <t>莲城镇2023年临时救助</t>
  </si>
  <si>
    <t>1400人符合纳入临时救助</t>
  </si>
  <si>
    <t>旧莫乡2023年临时救助</t>
  </si>
  <si>
    <t>1500人符合纳入临时救助</t>
  </si>
  <si>
    <t>董堡乡2023年临时救助</t>
  </si>
  <si>
    <t>800人符合纳入临时救助</t>
  </si>
  <si>
    <t>杨柳井乡2023年临时救助</t>
  </si>
  <si>
    <t>1000人符合纳入临时救助</t>
  </si>
  <si>
    <t>板蚌乡2023年临时救助</t>
  </si>
  <si>
    <t>八宝镇2023年临时救助</t>
  </si>
  <si>
    <t>南屏镇2023年临时救助</t>
  </si>
  <si>
    <t>黑支果乡2023年临时救助</t>
  </si>
  <si>
    <t>曙光乡2023年临时救助</t>
  </si>
  <si>
    <t>珠街镇2023年临时救助</t>
  </si>
  <si>
    <t>篆角乡2023年临时救助</t>
  </si>
  <si>
    <t>那洒镇2023年临时救助</t>
  </si>
  <si>
    <t>五珠乡2023年临时救助</t>
  </si>
  <si>
    <t>珠琳镇2023年临时救助</t>
  </si>
  <si>
    <t>1200人符合纳入临时救助</t>
  </si>
  <si>
    <t>者兔乡2023年临时救助</t>
  </si>
  <si>
    <t>者太乡2023年临时救助</t>
  </si>
  <si>
    <t>底圩乡2023年临时救助</t>
  </si>
  <si>
    <t>坝美镇2023年临时救助</t>
  </si>
  <si>
    <t>在广南县投入资金100万元，建设广南县数字乡村平台，围绕“组织振兴 、产业振兴  人才振兴  生态振兴、 文化振兴”五个主题等功能，县城与乡镇的融合、乡村与城镇的融合，实现产业一张图、规划一张图、人文一张图、应急智慧一张图的管理模式，实现城镇社区管理集中管理，信息终端建设和服务供给；乡村“小农户”和“大市场”的连接，经营端和生产端深入融合；提升乡村治理的透明度、精细化和专业化水平；提高县一镇一村的政务办公效率；提升灾情预警预报和防治、应急处理的能力，打造“宜居、乐业、智理、安全、高效”城乡结合的数字化示范镇，通过授“慧”实现城乡一体共同发展。</t>
  </si>
  <si>
    <t>云南省乡村振兴重点帮扶县（广南县）巩固拓展脱贫攻坚成果同乡村振兴有效衔接实施方案（2024年度）项目计划（县级汇总）</t>
  </si>
  <si>
    <r>
      <rPr>
        <b/>
        <sz val="10"/>
        <rFont val="宋体"/>
        <charset val="134"/>
      </rPr>
      <t>形成集体资产</t>
    </r>
    <r>
      <rPr>
        <sz val="10"/>
        <rFont val="宋体"/>
        <charset val="134"/>
      </rPr>
      <t>（经、公、国）</t>
    </r>
  </si>
  <si>
    <t>珠琳镇2024年烤烟产业扶持项目</t>
  </si>
  <si>
    <t>实施核心烟区土地流转、烤烟产业专项扶持、核心烟区基础设施建设、先进技术推广等补助，年内种植烤烟4.5万亩。</t>
  </si>
  <si>
    <t>者兔乡2024年烤烟产业扶持项目</t>
  </si>
  <si>
    <t>实施核心烟区土地流转、烤烟产业专项扶持、核心烟区基础设施建设、先进技术推广等补助，年内种植烤烟0.16万亩。</t>
  </si>
  <si>
    <t>者太乡2024年烤烟产业扶持项目</t>
  </si>
  <si>
    <t>实施核心烟区土地流转、烤烟产业专项扶持、核心烟区基础设施建设、先进技术推广等补助，年内种植烤烟0.2万亩。</t>
  </si>
  <si>
    <t>旧莫乡2024年烤烟产业扶持项目</t>
  </si>
  <si>
    <t>实施核心烟区土地流转、烤烟产业专项扶持、核心烟区基础设施建设、先进技术推广等补助，年内种植烤烟1.3万亩。</t>
  </si>
  <si>
    <t>珠街镇2024年烤烟产业扶持项目</t>
  </si>
  <si>
    <t>实施核心烟区土地流转、烤烟产业专项扶持、核心烟区基础设施建设、先进技术推广等补助，年内种植烤烟0.3万亩。</t>
  </si>
  <si>
    <t>曙光乡2024年烤烟产业扶持项目</t>
  </si>
  <si>
    <t>黑支果乡2024年烤烟产业扶持项目</t>
  </si>
  <si>
    <t>实施核心烟区土地流转、烤烟产业专项扶持、核心烟区基础设施建设、先进技术推广等补助，年内种植烤烟0.5万亩。</t>
  </si>
  <si>
    <t>南屏镇2024年烤烟产业扶持项目</t>
  </si>
  <si>
    <t>实施核心烟区土地流转、烤烟产业专项扶持、核心烟区基础设施建设、先进技术推广等补助，年内种植烤烟0.15万亩。</t>
  </si>
  <si>
    <t>莲城镇2024年烤烟产业扶持项目</t>
  </si>
  <si>
    <t>实施核心烟区土地流转、烤烟产业专项扶持、核心烟区基础设施建设、先进技术推广等补助，年内种植烤烟1万亩。</t>
  </si>
  <si>
    <t>董堡乡2024年烤烟产业扶持项目</t>
  </si>
  <si>
    <t>实施核心烟区土地流转、烤烟产业专项扶持、核心烟区基础设施建设、先进技术推广等补助，年内种植烤烟0.24万亩。</t>
  </si>
  <si>
    <t>县五珠乡2024年烤烟产业扶持项目</t>
  </si>
  <si>
    <t>实施核心烟区土地流转、烤烟产业专项扶持、核心烟区基础设施建设、先进技术推广等补助，年内种植烤烟0.94万亩。</t>
  </si>
  <si>
    <t>那洒镇2024年烤烟产业扶持项目</t>
  </si>
  <si>
    <t>实施核心烟区土地流转、烤烟产业专项扶持、核心烟区基础设施建设、先进技术推广等补助，年内种植烤烟0.65万亩。</t>
  </si>
  <si>
    <t>杨柳井乡2024年烤烟产业扶持项目</t>
  </si>
  <si>
    <t>实施核心烟区土地流转、烤烟产业专项扶持、核心烟区基础设施建设、先进技术推广等补助，年内种植烤烟0.76万亩。</t>
  </si>
  <si>
    <t>计划种植柑橘、长冲梨、蜜桃、蓝莓、沃柑、砂糖桔、蜂糖李、核桃等水果产业1.01万亩。</t>
  </si>
  <si>
    <t>实施抹茶和农垦庄园示范建设项目1.5万亩</t>
  </si>
  <si>
    <t>实施绿色生态蔬菜标准化基地建设，种植辣椒、香椿、食用菌等1.275万亩，配套建设加工相关设施。</t>
  </si>
  <si>
    <t>药材标准化种植、蒜头果种植0.057万亩</t>
  </si>
  <si>
    <t>粮改饲补贴、一县一业”高峰牛示范创建、“一村一品”等高峰牛养殖项目，养殖高峰牛26.005万头</t>
  </si>
  <si>
    <t>底圩乡石尧村（1）标准化建设场房1个1500平方米；
（2）综合办公用房1个220平方米；
（3）饲料加工设备1套；
（4）青储安化池100立方米；
（5）污水处理设备1套。</t>
  </si>
  <si>
    <t>广南县2024年粮改饲补贴项目</t>
  </si>
  <si>
    <t>实施标准化猪舍、污水处理池、堆粪场、厩改、养殖小区等生猪养殖配套项目，扶持生猪养殖0.6万头</t>
  </si>
  <si>
    <t xml:space="preserve">新建标准化猪舍2000平方米，污水处理池200立方米，堆粪场150平方米，设计年出栏2000头，计划投资100万元。 </t>
  </si>
  <si>
    <t>实施油茶良种嫁接苗木培育1300万株，1元/株。</t>
  </si>
  <si>
    <t>实施油茶低产林改造0.3万亩，600元/亩</t>
  </si>
  <si>
    <t>实施油茶低产林改造0.1万亩，600元/亩</t>
  </si>
  <si>
    <t>实施油茶提质增效0.2万亩，600元/亩</t>
  </si>
  <si>
    <t>实施油茶提质增效0.3万亩，600元/亩</t>
  </si>
  <si>
    <t>建设3000亩高标准土地治理、农作路建设、水池建设、管网建设、田间渠系配套建设双沟带路、排涝沟渠配套设施制种基地；配套建设建设年产100万吨种子生产、包装、销售厂，绿化、停车场。</t>
  </si>
  <si>
    <t>建成高标准农田10万亩，新建和修复田间农作路、农作桥、田间排灌沟渠、防洪排涝渠、取水坝、渠道渡槽、田间高效节水灌溉设施设备配套及耕地质量监测点。</t>
  </si>
  <si>
    <t>八宝镇2024年散种散养项目</t>
  </si>
  <si>
    <t>坝美镇2024年散种散养项目</t>
  </si>
  <si>
    <t>板蚌乡2024年散种散养项目</t>
  </si>
  <si>
    <t>底圩乡2024年散种散养项目</t>
  </si>
  <si>
    <t>董堡乡2024年散种散养项目</t>
  </si>
  <si>
    <t>黑支果乡2024年散种散养项目</t>
  </si>
  <si>
    <t>旧莫乡2024年散种散养项目</t>
  </si>
  <si>
    <t>莲城镇2024年散种散养项目</t>
  </si>
  <si>
    <t>那洒镇2024年散种散养项目</t>
  </si>
  <si>
    <t>南屏镇2024年散种散养项目</t>
  </si>
  <si>
    <t>曙光乡2024年散种散养项目</t>
  </si>
  <si>
    <t>五珠乡2024年散种散养项目</t>
  </si>
  <si>
    <t>杨柳井乡2024年散种散养项目</t>
  </si>
  <si>
    <t>者太乡2024年散种散养项目</t>
  </si>
  <si>
    <t>者兔乡2024年散种散养项目</t>
  </si>
  <si>
    <t>珠街镇2024年散种散养项目</t>
  </si>
  <si>
    <t>珠琳镇2024年散种散养项目</t>
  </si>
  <si>
    <t>篆角乡2024年散种散养项目</t>
  </si>
  <si>
    <t>计划全县682户投放脱贫人口小额信贷资金3410万元，预计需要支付贴息资金56.45万元（含三年期存量贷款贴息资金）</t>
  </si>
  <si>
    <t>广南县2024年小额信贷贴息项目</t>
  </si>
  <si>
    <t>广南县2024年外出务工交通费补助</t>
  </si>
  <si>
    <t>莲城镇2024年技能培训补助</t>
  </si>
  <si>
    <t>珠琳镇2024年技能培训补助</t>
  </si>
  <si>
    <t>八宝镇2024年技能培训补助</t>
  </si>
  <si>
    <t>南屏镇2024年技能培训补助</t>
  </si>
  <si>
    <t>旧莫乡2024年技能培训补助</t>
  </si>
  <si>
    <t>杨柳井乡2024年技能培训补助</t>
  </si>
  <si>
    <t>者太乡2024年技能培训补助</t>
  </si>
  <si>
    <t>黑支果乡2024年技能培训补助</t>
  </si>
  <si>
    <t>珠街镇2024年技能培训补助</t>
  </si>
  <si>
    <t>篆角乡2024年技能培训补助</t>
  </si>
  <si>
    <t>者兔乡2024年技能培训补助</t>
  </si>
  <si>
    <t>坝美镇2024年技能培训补助</t>
  </si>
  <si>
    <t>那洒镇2024年技能培训补助</t>
  </si>
  <si>
    <t>曙光乡2024年技能培训补助</t>
  </si>
  <si>
    <t>板蚌乡2024年技能培训补助</t>
  </si>
  <si>
    <t>董堡乡2024年技能培训补助</t>
  </si>
  <si>
    <t>五珠乡2024年技能培训补助</t>
  </si>
  <si>
    <t>底圩乡2024年技能培训补助</t>
  </si>
  <si>
    <t>莲城镇2024年生态护林员项目</t>
  </si>
  <si>
    <t>董堡乡2024年生态护林员项目</t>
  </si>
  <si>
    <t>旧莫乡2024年生态护林员项目</t>
  </si>
  <si>
    <t>杨柳井乡2024年生态护林员项目</t>
  </si>
  <si>
    <t>板蚌乡2024年生态护林员项目</t>
  </si>
  <si>
    <t>八宝镇2024年生态护林员项目</t>
  </si>
  <si>
    <t>南屏镇2024年生态护林员项目</t>
  </si>
  <si>
    <t>曙光乡2024年生态护林员项目</t>
  </si>
  <si>
    <t>黑支果乡2024年生态护林员项目</t>
  </si>
  <si>
    <t>珠街镇2024年生态护林员项目</t>
  </si>
  <si>
    <t>篆角乡2024年生态护林员项目</t>
  </si>
  <si>
    <t>那洒镇2024年生态护林员项目</t>
  </si>
  <si>
    <t>五珠乡2024年生态护林员项目</t>
  </si>
  <si>
    <t>珠琳镇2024年生态护林员项目</t>
  </si>
  <si>
    <t>者兔乡2024年生态护林员项目</t>
  </si>
  <si>
    <t>者太乡2024年生态护林员项目</t>
  </si>
  <si>
    <t>底圩乡2024年生态护林员项目</t>
  </si>
  <si>
    <t>坝美镇2024年生态护林员项目</t>
  </si>
  <si>
    <t>广南县2024年公益性岗位项目</t>
  </si>
  <si>
    <t>广南县金融扶贫广南县2022-2025年易地搬迁补助资金项目</t>
  </si>
  <si>
    <t>实施农村产业道路硬化800公里，路面宽度为3.5米水泥混凝土路面。推动农村发展沙糖桔、甘蔗、八角、茶叶、旅游、油茶、烤烟、李子、蔬菜、八宝米、高峰牛、野生菌、杉木等产业</t>
  </si>
  <si>
    <t>新建改造桥梁5座</t>
  </si>
  <si>
    <t>坝美、底圩、八宝</t>
  </si>
  <si>
    <t>实施安全生命防护工程建设项目共计100公里，主要建.设波形梁护栏，交通标识标牌等防护设施。</t>
  </si>
  <si>
    <t>八宝镇2024年农村生活污水治理项目</t>
  </si>
  <si>
    <t>坝美镇2024年农村生活污水治理项目</t>
  </si>
  <si>
    <t>板蚌乡2024年农村生活污水治理项目</t>
  </si>
  <si>
    <t>底圩乡2024年农村生活污水治理项目</t>
  </si>
  <si>
    <t>董堡乡2024年农村生活污水治理项目</t>
  </si>
  <si>
    <t>黑支果乡2024年农村生活污水治理项目</t>
  </si>
  <si>
    <t>旧莫乡2024年农村生活污水治理项目</t>
  </si>
  <si>
    <t>莲城镇2024年农村生活污水治理项目</t>
  </si>
  <si>
    <t>那洒镇2024年农村生活污水治理项目</t>
  </si>
  <si>
    <t>南屏镇2024年农村生活污水治理项目</t>
  </si>
  <si>
    <t>曙光乡2024年农村生活污水治理项目</t>
  </si>
  <si>
    <t>五珠乡2024年农村生活污水治理项目</t>
  </si>
  <si>
    <t>杨柳井乡2024年农村生活污水治理项目</t>
  </si>
  <si>
    <t>者太乡2024年农地生活污水治理项目</t>
  </si>
  <si>
    <t>者兔乡2024年农地生活污水治理项目</t>
  </si>
  <si>
    <t>珠街镇2024年农村生活污水治理项目</t>
  </si>
  <si>
    <t>珠琳镇2024年农村生活污水治理项目</t>
  </si>
  <si>
    <t>篆角乡2024年农村生活污水治理项目</t>
  </si>
  <si>
    <t>实施美丽村庄3个，主要实施村内道路硬化、排水排污、垃圾治理等项目</t>
  </si>
  <si>
    <t>实施精品示范村1个、美丽村庄2个，主要实施村内道路硬化、排水排污、垃圾治理等项目</t>
  </si>
  <si>
    <t>实施示范乡镇1个、美丽村庄3个，主要实施村内道路硬化、排水排污、垃圾治理等项目</t>
  </si>
  <si>
    <t>八宝镇2024年农村居民住房安全巩固</t>
  </si>
  <si>
    <t>完成4户住房安全巩固项目</t>
  </si>
  <si>
    <t>莲城镇2024年农村居民住房安全巩固</t>
  </si>
  <si>
    <t>完成3户住房安全巩固项目</t>
  </si>
  <si>
    <t>旧莫乡2024年农村居民住房安全巩固</t>
  </si>
  <si>
    <t>董堡乡2024年农村居民住房安全巩固</t>
  </si>
  <si>
    <t>杨柳井乡2024年农村居民住房安全巩固</t>
  </si>
  <si>
    <t>珠琳镇2024年农村居民住房安全巩固</t>
  </si>
  <si>
    <t>曙光乡2024年农村居民住房安全巩固</t>
  </si>
  <si>
    <t>完成2户住房安全巩固项目</t>
  </si>
  <si>
    <t>五珠乡2024年农村居民住房安全巩固</t>
  </si>
  <si>
    <t>者兔乡2024年农村居民住房安全巩固</t>
  </si>
  <si>
    <t>板蚌乡2024年农村居民住房安全巩固</t>
  </si>
  <si>
    <t>底圩乡2024年农村居民住房安全巩固</t>
  </si>
  <si>
    <t>南屏镇2024年农村居民住房安全巩固</t>
  </si>
  <si>
    <t>纳入乡村振兴部门防止返贫致贫监测对象的农村低收入人口2024年参加2025年城乡居民基本医疗保险，按照每人每年 180 元标准给予参保资助。</t>
  </si>
  <si>
    <t>未纳入乡村振兴部门防止返贫致贫监测对象的脱贫户2024年参加2025年城乡居民基本医疗保险，按照每人45元标准给予参保资助。</t>
  </si>
  <si>
    <t>全额资助特困供养人员参加城乡居民基本医疗保险，2024年参加2025年度城乡居民医疗保险，财政按当年度城乡居民基本医疗保险个人缴费标准410元/人给予特困供养人员全额资助参保（在上一年度基础上提高30元）</t>
  </si>
  <si>
    <t>定额资助城乡低保对象等6类人员参加城乡居民基本医疗保险。2024年参加2025年度城乡居民医疗保险，按照120元/人/年的标准资助城乡低保对象、一二级重度残疾人、农村重点优抚对象参加城乡居民基本医疗保险。</t>
  </si>
  <si>
    <t>莲城镇2024年农村居民最低生活保障</t>
  </si>
  <si>
    <t>4020人符合纳入低保</t>
  </si>
  <si>
    <t>旧莫乡2024年农村居民最低生活保障</t>
  </si>
  <si>
    <t>5710人符合纳入低保</t>
  </si>
  <si>
    <t>董堡乡2024年农村居民最低生活保障</t>
  </si>
  <si>
    <t>1823人符合纳入低保</t>
  </si>
  <si>
    <t>杨柳井乡2024年农村居民最低生活保障</t>
  </si>
  <si>
    <t>2978人符合纳入低保</t>
  </si>
  <si>
    <t>板蚌乡2024年农村居民最低生活保障</t>
  </si>
  <si>
    <t>2110人符合纳入低保</t>
  </si>
  <si>
    <t>八宝镇2024年农村居民最低生活保障</t>
  </si>
  <si>
    <t>6010人符合纳入低保</t>
  </si>
  <si>
    <t>南屏镇2024年农村居民最低生活保障</t>
  </si>
  <si>
    <t>6410人符合纳入低保</t>
  </si>
  <si>
    <t>黑支果乡2024年农村居民最低生活保障</t>
  </si>
  <si>
    <t>曙光乡2024年农村居民最低生活保障</t>
  </si>
  <si>
    <t>2710人符合纳入低保</t>
  </si>
  <si>
    <t>珠街镇2024年农村居民最低生活保障</t>
  </si>
  <si>
    <t>4329人符合纳入低保</t>
  </si>
  <si>
    <t>篆角乡2024年农村居民最低生活保障</t>
  </si>
  <si>
    <t>4963人符合纳入低保</t>
  </si>
  <si>
    <t>那洒镇2024年农村居民最低生活保障</t>
  </si>
  <si>
    <t>五珠乡2024年农村居民最低生活保障</t>
  </si>
  <si>
    <t>2020人符合纳入低保</t>
  </si>
  <si>
    <t>珠琳镇2024年农村居民最低生活保障</t>
  </si>
  <si>
    <t>6310人符合纳入低保</t>
  </si>
  <si>
    <t>者兔乡2024年农村居民最低生活保障</t>
  </si>
  <si>
    <t>4410人符合纳入低保</t>
  </si>
  <si>
    <t>者太乡2024年农村居民最低生活保障</t>
  </si>
  <si>
    <t>2741人符合纳入低保</t>
  </si>
  <si>
    <t>底圩乡2024年农村居民最低生活保障</t>
  </si>
  <si>
    <t>2026人符合纳入低保</t>
  </si>
  <si>
    <t>坝美镇2024年农村居民最低生活保障</t>
  </si>
  <si>
    <t>3010人符合纳入低保</t>
  </si>
  <si>
    <t>莲城镇2024年特困人员救助</t>
  </si>
  <si>
    <t>292人符合纳入特困人员</t>
  </si>
  <si>
    <t>旧莫乡2024年特困人员救助</t>
  </si>
  <si>
    <t>163人符合纳入特困人员</t>
  </si>
  <si>
    <t>董堡乡2024年特困人员救助</t>
  </si>
  <si>
    <t>100人符合纳入特困人员</t>
  </si>
  <si>
    <t>杨柳井乡2024年特困人员救助</t>
  </si>
  <si>
    <t>220人符合纳入特困人员</t>
  </si>
  <si>
    <t>板蚌乡2024年特困人员救助</t>
  </si>
  <si>
    <t>81人符合纳入特困人员</t>
  </si>
  <si>
    <t>八宝镇2024年特困人员救助</t>
  </si>
  <si>
    <t>250人符合纳入特困人员</t>
  </si>
  <si>
    <t>南屏镇2024年特困人员救助</t>
  </si>
  <si>
    <t>115人符合纳入特困人员</t>
  </si>
  <si>
    <t>黑支果乡2024年特困人员救助</t>
  </si>
  <si>
    <t>200人符合纳入特困人员</t>
  </si>
  <si>
    <t>曙光乡2024年特困人员救助</t>
  </si>
  <si>
    <t>珠街镇2024年特困人员救助</t>
  </si>
  <si>
    <t>149人符合纳入特困人员</t>
  </si>
  <si>
    <t>篆角乡2024年特困人员救助</t>
  </si>
  <si>
    <t>111人符合纳入特困人员</t>
  </si>
  <si>
    <t>那洒镇2024年特困人员救助</t>
  </si>
  <si>
    <t>182人符合纳入特困人员</t>
  </si>
  <si>
    <t>五珠乡2024年特困人员救助</t>
  </si>
  <si>
    <t>99人符合纳入特困人员</t>
  </si>
  <si>
    <t>珠琳镇2024年特困人员救助</t>
  </si>
  <si>
    <t>172人符合纳入特困人员</t>
  </si>
  <si>
    <t>者兔乡2024年特困人员救助</t>
  </si>
  <si>
    <t>117人符合纳入特困人员</t>
  </si>
  <si>
    <t>者太乡2024年特困人员救助</t>
  </si>
  <si>
    <t>75人符合纳入特困人员</t>
  </si>
  <si>
    <t>底圩乡2024年特困人员救助</t>
  </si>
  <si>
    <t>109人符合纳入特困人员</t>
  </si>
  <si>
    <t>坝美镇2024年特困人员救助</t>
  </si>
  <si>
    <t>270人符合纳入特困人员</t>
  </si>
  <si>
    <t>八宝镇2024年代缴低保、特困人员城乡居民基本养老保险费</t>
  </si>
  <si>
    <t>坝美镇2024年代缴低保、特困人员城乡居民基本养老保险费</t>
  </si>
  <si>
    <t>板蚌乡2024年代缴低保、特困人员城乡居民基本养老保险费</t>
  </si>
  <si>
    <t>底圩乡2024年代缴低保、特困人员城乡居民基本养老保险费</t>
  </si>
  <si>
    <t>董堡乡2024年代缴低保、特困人员城乡居民基本养老保险费</t>
  </si>
  <si>
    <t>黑支果乡2024年代缴低保、特困人员城乡居民基本养老保险费</t>
  </si>
  <si>
    <t>旧莫乡2024年代缴低保、特困人员城乡居民基本养老保险费</t>
  </si>
  <si>
    <t>莲城镇2024年代缴低保、特困人员城乡居民基本养老保险费</t>
  </si>
  <si>
    <t>那洒镇2024年代缴低保、特困人员城乡居民基本养老保险费</t>
  </si>
  <si>
    <t>南屏镇2024年代缴低保、特困人员城乡居民基本养老保险费</t>
  </si>
  <si>
    <t>曙光乡2024年代缴低保、特困人员城乡居民基本养老保险费</t>
  </si>
  <si>
    <t>五珠乡2024年代缴低保、特困人员城乡居民基本养老保险费</t>
  </si>
  <si>
    <t>杨柳井乡2024年代缴低保、特困人员城乡居民基本养老保险费</t>
  </si>
  <si>
    <t>者太乡2024年代缴低保、特困人员城乡居民基本养老保险费</t>
  </si>
  <si>
    <t>者免乡2024年代缴低保、特困人员城乡居民基本养老保险费</t>
  </si>
  <si>
    <t>珠街镇2024年代缴低保、特困人员城乡居民基本养老保险费</t>
  </si>
  <si>
    <t>珠琳镇2024年代缴低保、特困人员城乡居民基本养老保险费</t>
  </si>
  <si>
    <t>篆角乡2024年代缴低保、特困人员城乡居民基本养老保险费</t>
  </si>
  <si>
    <t>莲城镇2024年临时救助</t>
  </si>
  <si>
    <t>旧莫乡2024年临时救助</t>
  </si>
  <si>
    <t>董堡乡2024年临时救助</t>
  </si>
  <si>
    <t>杨柳井乡2024年临时救助</t>
  </si>
  <si>
    <t>板蚌乡2024年临时救助</t>
  </si>
  <si>
    <t>八宝镇2024年临时救助</t>
  </si>
  <si>
    <t>南屏镇2024年临时救助</t>
  </si>
  <si>
    <t>黑支果乡2024年临时救助</t>
  </si>
  <si>
    <t>曙光乡2024年临时救助</t>
  </si>
  <si>
    <t>珠街镇2024年临时救助</t>
  </si>
  <si>
    <t>篆角乡2024年临时救助</t>
  </si>
  <si>
    <t>那洒镇2024年临时救助</t>
  </si>
  <si>
    <t>五珠乡2024年临时救助</t>
  </si>
  <si>
    <t>珠琳镇2024年临时救助</t>
  </si>
  <si>
    <t>者兔乡2024年临时救助</t>
  </si>
  <si>
    <t>者太乡2024年临时救助</t>
  </si>
  <si>
    <t>底圩乡2024年临时救助</t>
  </si>
  <si>
    <t>坝美镇2024年临时救助</t>
  </si>
  <si>
    <t>计划实施示范乡镇1个，底圩乡</t>
  </si>
  <si>
    <t>计划实施精品示范村9个，其中，莲城镇1个、旧莫乡1个、董堡乡1个、板蚌乡1个、八宝镇1个、曙光乡1个、篆角乡1个、五珠乡1个、者太乡1个</t>
  </si>
  <si>
    <t>计划实施美丽村庄建设项目41个，其中，计划实施美丽村庄建设项目42个；莲城镇2个、者太乡2个、板蚌乡2个、八宝镇3个、南屏镇2个、曙光乡2个、杨柳井乡2个、黑支果乡3个、篆角乡2个、珠琳镇3个、珠街镇2个、坝美镇2个、底圩乡2个、那洒镇3个、旧莫乡3个、五珠乡2个、者兔乡2个、董堡2个</t>
  </si>
  <si>
    <t>云南省乡村振兴重点帮扶县（广南县）巩固拓展脱贫攻坚成果同乡村振兴有效衔接实施方案（2025年度）项目计划（县级汇总）</t>
  </si>
  <si>
    <t>种植烤烟产业专项扶持、核心烟区基础设施建设、先进技术推广等补助，累计种植烤烟13万亩</t>
  </si>
  <si>
    <t>珠琳镇2025年烤烟产业扶持项目</t>
  </si>
  <si>
    <t>实施核心烟区土地流转、烤烟产业专项扶持、核心烟区基础设施建设、先进技术推广等补助，年内种植烤烟5万亩。</t>
  </si>
  <si>
    <t>者兔乡2025年烤烟产业扶持项目</t>
  </si>
  <si>
    <t>者太乡2025年烤烟产业扶持项目</t>
  </si>
  <si>
    <t>实施核心烟区土地流转、烤烟产业专项扶持、核心烟区基础设施建设、先进技术推广等补助，年内种植烤烟0.25万亩。</t>
  </si>
  <si>
    <t>旧莫乡2025年烤烟产业扶持项目</t>
  </si>
  <si>
    <t>实施核心烟区土地流转、烤烟产业专项扶持、核心烟区基础设施建设、先进技术推广等补助，年内种植烤烟1.85万亩。</t>
  </si>
  <si>
    <t>珠街镇2025年烤烟产业扶持项目</t>
  </si>
  <si>
    <t>实施核心烟区土地流转、烤烟产业专项扶持、核心烟区基础设施建设、先进技术推广等补助，年内种植烤烟0.4万亩。</t>
  </si>
  <si>
    <t>曙光乡2025年烤烟产业扶持项目</t>
  </si>
  <si>
    <t>黑支果乡2025年烤烟产业扶持项目</t>
  </si>
  <si>
    <t>实施核心烟区土地流转、烤烟产业专项扶持、核心烟区基础设施建设、先进技术推广等补助，年内种植烤烟0.6万亩。</t>
  </si>
  <si>
    <t>南屏镇2025年烤烟产业扶持项目</t>
  </si>
  <si>
    <t>莲城镇2025年烤烟产业扶持项目</t>
  </si>
  <si>
    <t>实施核心烟区土地流转、烤烟产业专项扶持、核心烟区基础设施建设、先进技术推广等补助，年内种植烤烟1.2万亩。</t>
  </si>
  <si>
    <t>董堡乡2025年烤烟产业扶持项目</t>
  </si>
  <si>
    <t>五珠乡2025年烤烟产业扶持项目</t>
  </si>
  <si>
    <t>那洒镇2025年烤烟产业扶持项目</t>
  </si>
  <si>
    <t>实施核心烟区土地流转、烤烟产业专项扶持、核心烟区基础设施建设、先进技术推广等补助，年内种植烤烟0.8万亩。</t>
  </si>
  <si>
    <t>杨柳井乡2025年烤烟产业扶持项目</t>
  </si>
  <si>
    <t>糖料蔗产业振兴项目1个，甘蔗种植0.55万亩。</t>
  </si>
  <si>
    <t>实施新植和换种糖料甘蔗脱毒、健康种苗0.5万亩、甘蔗机械化深翻开沟0.5万亩、机械化无人机统防统治1万亩、机械化中耕培土0.5万亩、蔗叶机械粉碎0.3万亩.糖料蔗规模化、标准化种植土地流传补助项目0.4万亩。</t>
  </si>
  <si>
    <t>计划种植柑橘、长冲梨、蜜桃、蓝莓、沃柑、砂糖桔、蜂糖李、木瓜、核桃等水果产业0.782万亩。</t>
  </si>
  <si>
    <t>实施抹茶和农垦庄园示范建设项目1万亩</t>
  </si>
  <si>
    <t>实施绿色生态蔬菜标准化基地建设，种植辣椒、香椿、食用菌等0.95万亩，配套建设加工相关设施。</t>
  </si>
  <si>
    <t>实施粮改饲补贴、一县一业”高峰牛示范创建、产品质量安全、一村一品等高峰牛养殖项目，养殖高峰牛66.02万头</t>
  </si>
  <si>
    <t>头</t>
  </si>
  <si>
    <t>实施高峰牛产业“五化”工程，建设高峰牛扩群增量、规模养殖提升、“一村一品”专业村、精深加工、交易中心、良种繁育项目，力争到2025年，肉牛存栏达到60万头，出栏30万头，综合产值达120亿元以上。持续巩固高峰牛精深加工及联合运营示范园1个，饲料加工配送中心1个，粮改饲1个，“一村一品”示范村30个。</t>
  </si>
  <si>
    <t>广南县2025年粮改饲补贴项目</t>
  </si>
  <si>
    <t>实施生猪养殖厂及配套相应的设施设备等项目，扶持生猪养殖3.1万头</t>
  </si>
  <si>
    <t>实施澳洲坚果新植0.1万亩,400元/亩</t>
  </si>
  <si>
    <t>实施油茶良种嫁接苗木培育1500万株，1元/株。</t>
  </si>
  <si>
    <t>实施蒜头果提质增效0.043万亩，400元/亩。</t>
  </si>
  <si>
    <t>实施八角低产林改造1.5万亩，400元/亩。</t>
  </si>
  <si>
    <t>实施八角低产林改造0.1万亩，400元/亩。</t>
  </si>
  <si>
    <t>实施八角低产林改造0.63万亩，400元/亩。</t>
  </si>
  <si>
    <t>实施八角低产林改造0.178万亩，400元/亩。</t>
  </si>
  <si>
    <t>建设1000亩农作路建设、水池建设、管网建设、田间渠系配套建设双沟带路、排涝沟渠配套设施制种基地；配套建设建设年产100万吨种子生产、包装、销售厂，绿化、停车场等设施。</t>
  </si>
  <si>
    <t>2个乡镇</t>
  </si>
  <si>
    <t>建成高标准农田9.4万亩，新建和修复田间农作路、农作桥、田间排灌沟渠、防洪排涝渠、取水坝、渠道渡槽、田间高效节水灌溉设施设备配套及耕地质量监测点。</t>
  </si>
  <si>
    <t>八宝镇2025年散种散养项目</t>
  </si>
  <si>
    <t>坝美镇2025年散种散养项目</t>
  </si>
  <si>
    <t>板蚌乡2025年散种散养项目</t>
  </si>
  <si>
    <t>底圩乡2025年散种散养项目</t>
  </si>
  <si>
    <t>董堡乡2025年散种散养项目</t>
  </si>
  <si>
    <t>黑支果乡2025年散种散养项目</t>
  </si>
  <si>
    <t>旧莫乡2025年散种散养项目</t>
  </si>
  <si>
    <t>莲城镇2025年散种散养项目</t>
  </si>
  <si>
    <t>那洒镇2025年散种散养项目</t>
  </si>
  <si>
    <t>南屏镇2025年散种散养项目</t>
  </si>
  <si>
    <t>曙光乡2025年散种散养项目</t>
  </si>
  <si>
    <t>五珠乡2025年散种散养项目</t>
  </si>
  <si>
    <t>杨柳井乡2025年散种散养项目</t>
  </si>
  <si>
    <t>者太乡2025年散种散养项目</t>
  </si>
  <si>
    <t>者兔乡2025年散种散养项目</t>
  </si>
  <si>
    <t>珠街镇2025年散种散养项目</t>
  </si>
  <si>
    <t>珠琳镇2025年散种散养项目</t>
  </si>
  <si>
    <t>篆角乡2025年散种散养项目</t>
  </si>
  <si>
    <t>广南县2025年小额信贷贴息项目</t>
  </si>
  <si>
    <t>计划全县100户投放脱贫人口小额信贷资金500万元，预计需要支付贴息资金2.72万元（含三年期存量贷款贴息资金）</t>
  </si>
  <si>
    <t>广南县2025年外出务工交通费补助</t>
  </si>
  <si>
    <t>莲城镇2025年技能培训补助</t>
  </si>
  <si>
    <t>珠琳镇2025年技能培训补助</t>
  </si>
  <si>
    <t>八宝镇2025年技能培训补助</t>
  </si>
  <si>
    <t>南屏镇2025年技能培训补助</t>
  </si>
  <si>
    <t>旧莫乡2025年技能培训补助</t>
  </si>
  <si>
    <t>杨柳井乡2025年技能培训补助</t>
  </si>
  <si>
    <t>者太乡2025年技能培训补助</t>
  </si>
  <si>
    <t>黑支果乡2025年技能培训补助</t>
  </si>
  <si>
    <t>珠街镇2025年技能培训补助</t>
  </si>
  <si>
    <t>篆角乡2025年技能培训补助</t>
  </si>
  <si>
    <t>者兔乡2025年技能培训补助</t>
  </si>
  <si>
    <t>坝美镇2025年技能培训补助</t>
  </si>
  <si>
    <t>那洒镇2025年技能培训补助</t>
  </si>
  <si>
    <t>曙光乡2025年技能培训补助</t>
  </si>
  <si>
    <t>板蚌乡2025年技能培训补助</t>
  </si>
  <si>
    <t>董堡乡2025年技能培训补助</t>
  </si>
  <si>
    <t>五珠乡2025年技能培训补助</t>
  </si>
  <si>
    <t>底圩乡2025年技能培训补助</t>
  </si>
  <si>
    <t>选聘生态护林员4500人，补助标准10000元/人/年。</t>
  </si>
  <si>
    <t>莲城镇2025年生态护林员项目</t>
  </si>
  <si>
    <t>董堡乡2025年生态护林员项目</t>
  </si>
  <si>
    <t>旧莫乡2025年生态护林员项目</t>
  </si>
  <si>
    <t>杨柳井乡2025年生态护林员项目</t>
  </si>
  <si>
    <t>板蚌乡2025年生态护林员项目</t>
  </si>
  <si>
    <t>八宝镇2025年生态护林员项目</t>
  </si>
  <si>
    <t>南屏镇2025年生态护林员项目</t>
  </si>
  <si>
    <t>曙光乡2025年生态护林员项目</t>
  </si>
  <si>
    <t>黑支果乡2025年生态护林员项目</t>
  </si>
  <si>
    <t>珠街镇2025年生态护林员项目</t>
  </si>
  <si>
    <t>篆角乡2025年生态护林员项目</t>
  </si>
  <si>
    <t>那洒镇2025年生态护林员项目</t>
  </si>
  <si>
    <t>五珠乡2025年生态护林员项目</t>
  </si>
  <si>
    <t>珠琳镇2025年生态护林员项目</t>
  </si>
  <si>
    <t>者兔乡2025年生态护林员项目</t>
  </si>
  <si>
    <t>者太乡2025年生态护林员项目</t>
  </si>
  <si>
    <t>底圩乡2025年生态护林员项目</t>
  </si>
  <si>
    <t>坝美镇2025年生态护林员项目</t>
  </si>
  <si>
    <t>广南县2025年公益性岗位项目</t>
  </si>
  <si>
    <t>实施农村产业道路硬化1031公里，路面宽度为3.5米水泥混凝土路面。推动农村发展沙糖桔、甘蔗、八角、茶叶、旅游、油茶、烤烟、李子、蔬菜、八宝米、高峰牛、野生菌、杉木等产业</t>
  </si>
  <si>
    <t>八宝镇2025年农村生活污水治理项目</t>
  </si>
  <si>
    <t>坝美镇2025年农村生活污水治理项目</t>
  </si>
  <si>
    <t>板蚌乡2025年农村生活污水治理项目</t>
  </si>
  <si>
    <t>底圩乡2025年农村生活污水治理项目</t>
  </si>
  <si>
    <t>董堡乡2025年农村生活污水治理项目</t>
  </si>
  <si>
    <t>实施10个村小组排水排污沟10公里，每公里补助30万元</t>
  </si>
  <si>
    <t>黑支果乡2025年农村生活污水治理项目</t>
  </si>
  <si>
    <t>实施29个村小组排水排污沟29公里，每公里补助30万元</t>
  </si>
  <si>
    <t>旧莫乡2025年农村生活污水治理项目</t>
  </si>
  <si>
    <t>莲城镇2025年农村生活污水治理项目</t>
  </si>
  <si>
    <t>那洒镇2025年农村生活污水治理项目</t>
  </si>
  <si>
    <t>南屏镇2025年农村生活污水治理项目</t>
  </si>
  <si>
    <t>曙光乡2025年农村生活污水治理项目</t>
  </si>
  <si>
    <t>五珠乡2025年农村生活污水治理项目</t>
  </si>
  <si>
    <t>杨柳井乡2025年农村生活污水治理项目</t>
  </si>
  <si>
    <t>者太乡2025年农地生活污水治理项目</t>
  </si>
  <si>
    <t>者兔乡2025年农地生活污水治理项目</t>
  </si>
  <si>
    <t>实施16个村小组排水排污沟16公里，每公里补助30万元</t>
  </si>
  <si>
    <t>珠街镇2025年农村生活污水治理项目</t>
  </si>
  <si>
    <t>实施13个村小组排水排污沟13公里，每公里补助30万元</t>
  </si>
  <si>
    <t>珠琳镇2025年农村生活污水治理项目</t>
  </si>
  <si>
    <t>篆角乡2025年农村生活污水治理项目</t>
  </si>
  <si>
    <t>完成5户住房安全巩固项目</t>
  </si>
  <si>
    <t>纳入乡村振兴部门防止返贫致贫监测对象的农村低收入人口2025年参加2026年城乡居民基本医疗保险，按照每人每年 180 元标准给予参保资助。</t>
  </si>
  <si>
    <t>全额资助特困供养人员参加城乡居民基本医疗保险，2025年参加2026年度城乡居民医疗保险，财政按当年度城乡居民基本医疗保险个人缴费标准440元/人给予特困供养人员全额资助参保（在上一年度基础上提高30元）</t>
  </si>
  <si>
    <t>定额资助城乡低保对象等6类人员参加城乡居民基本医疗保险。2025年参加2026年度城乡居民医疗保险，按照120元/人/年的标准资助城乡低保对象、一二级重度残疾人、农村重点优抚对象参加城乡居民基本医疗保险。</t>
  </si>
  <si>
    <t>莲城镇2025年农村居民最低生活保障</t>
  </si>
  <si>
    <t>4085人符合纳入低保</t>
  </si>
  <si>
    <t>旧莫乡2025年农村居民最低生活保障</t>
  </si>
  <si>
    <t>5765人符合纳入低保</t>
  </si>
  <si>
    <t>董堡乡2025年农村居民最低生活保障</t>
  </si>
  <si>
    <t>1878人符合纳入低保</t>
  </si>
  <si>
    <t>杨柳井乡2025年农村居民最低生活保障</t>
  </si>
  <si>
    <t>3033人符合纳入低保</t>
  </si>
  <si>
    <t>板蚌乡2025年农村居民最低生活保障</t>
  </si>
  <si>
    <t>2165人符合纳入低保</t>
  </si>
  <si>
    <t>八宝镇2025年农村居民最低生活保障</t>
  </si>
  <si>
    <t>6065人符合纳入低保</t>
  </si>
  <si>
    <t>南屏镇2025年农村居民最低生活保障</t>
  </si>
  <si>
    <t>6465人符合纳入低保</t>
  </si>
  <si>
    <t>黑支果乡2025年农村居民最低生活保障</t>
  </si>
  <si>
    <t>曙光乡2025年农村居民最低生活保障</t>
  </si>
  <si>
    <t>2765人符合纳入低保</t>
  </si>
  <si>
    <t>珠街镇2025年农村居民最低生活保障</t>
  </si>
  <si>
    <t>4384人符合纳入低保</t>
  </si>
  <si>
    <t>篆角乡2025年农村居民最低生活保障</t>
  </si>
  <si>
    <t>5018人符合纳入低保</t>
  </si>
  <si>
    <t>那洒镇2025年农村居民最低生活保障</t>
  </si>
  <si>
    <t>五珠乡2025年农村居民最低生活保障</t>
  </si>
  <si>
    <t>2075人符合纳入低保</t>
  </si>
  <si>
    <t>珠琳镇2025年农村居民最低生活保障</t>
  </si>
  <si>
    <t>6365人符合纳入低保</t>
  </si>
  <si>
    <t>者兔乡2025年农村居民最低生活保障</t>
  </si>
  <si>
    <t>4465人符合纳入低保</t>
  </si>
  <si>
    <t>者太乡2025年农村居民最低生活保障</t>
  </si>
  <si>
    <t>2796人符合纳入低保</t>
  </si>
  <si>
    <t>底圩乡2025年农村居民最低生活保障</t>
  </si>
  <si>
    <t>2081人符合纳入低保</t>
  </si>
  <si>
    <t>坝美镇2025年农村居民最低生活保障</t>
  </si>
  <si>
    <t>3065人符合纳入低保</t>
  </si>
  <si>
    <t>莲城镇2025年特困人员救助</t>
  </si>
  <si>
    <t>297人符合纳入特困人员</t>
  </si>
  <si>
    <t>旧莫乡2025年特困人员救助</t>
  </si>
  <si>
    <t>168人符合纳入特困人员</t>
  </si>
  <si>
    <t>董堡乡2025年特困人员救助</t>
  </si>
  <si>
    <t>105人符合纳入特困人员</t>
  </si>
  <si>
    <t>杨柳井乡2025年特困人员救助</t>
  </si>
  <si>
    <t>225人符合纳入特困人员</t>
  </si>
  <si>
    <t>板蚌乡2025年特困人员救助</t>
  </si>
  <si>
    <t>96人符合纳入特困人员</t>
  </si>
  <si>
    <t>八宝镇2025年特困人员救助</t>
  </si>
  <si>
    <t>255人符合纳入特困人员</t>
  </si>
  <si>
    <t>南屏镇2025年特困人员救助</t>
  </si>
  <si>
    <t>120人符合纳入特困人员</t>
  </si>
  <si>
    <t>黑支果乡2025年特困人员救助</t>
  </si>
  <si>
    <t>205人符合纳入特困人员</t>
  </si>
  <si>
    <t>曙光乡2025年特困人员救助</t>
  </si>
  <si>
    <t>珠街镇2025年特困人员救助</t>
  </si>
  <si>
    <t>154人符合纳入特困人员</t>
  </si>
  <si>
    <t>篆角乡2025年特困人员救助</t>
  </si>
  <si>
    <t>116人符合纳入特困人员</t>
  </si>
  <si>
    <t>那洒镇2025年特困人员救助</t>
  </si>
  <si>
    <t>187人符合纳入特困人员</t>
  </si>
  <si>
    <t>五珠乡2025年特困人员救助</t>
  </si>
  <si>
    <t>104人符合纳入特困人员</t>
  </si>
  <si>
    <t>珠琳镇2025年特困人员救助</t>
  </si>
  <si>
    <t>者兔乡2025年特困人员救助</t>
  </si>
  <si>
    <t>122人符合纳入特困人员</t>
  </si>
  <si>
    <t>者太乡2025年特困人员救助</t>
  </si>
  <si>
    <t>80人符合纳入特困人员</t>
  </si>
  <si>
    <t>底圩乡2025年特困人员救助</t>
  </si>
  <si>
    <t>114人符合纳入特困人员</t>
  </si>
  <si>
    <t>坝美镇2025年特困人员救助</t>
  </si>
  <si>
    <t>275人符合纳入特困人员</t>
  </si>
  <si>
    <t>八宝镇2025年代缴低保、特困人员城乡居民基本养老保险费</t>
  </si>
  <si>
    <t>坝美镇2025年代缴低保、特困人员城乡居民基本养老保险费</t>
  </si>
  <si>
    <t>板蚌乡2025年代缴低保、特困人员城乡居民基本养老保险费</t>
  </si>
  <si>
    <t>底圩乡2025年代缴低保、特困人员城乡居民基本养老保险费</t>
  </si>
  <si>
    <t>董堡乡2025年代缴低保、特困人员城乡居民基本养老保险费</t>
  </si>
  <si>
    <t>黑支果乡2025年代缴低保、特困人员城乡居民基本养老保险费</t>
  </si>
  <si>
    <t>旧莫乡2025年代缴低保、特困人员城乡居民基本养老保险费</t>
  </si>
  <si>
    <t>莲城镇2025年代缴低保、特困人员城乡居民基本养老保险费</t>
  </si>
  <si>
    <t>那洒镇2025年代缴低保、特困人员城乡居民基本养老保险费</t>
  </si>
  <si>
    <t>南屏镇2025年代缴低保、特困人员城乡居民基本养老保险费</t>
  </si>
  <si>
    <t>曙光乡2025年代缴低保、特困人员城乡居民基本养老保险费</t>
  </si>
  <si>
    <t>五珠乡2025年代缴低保、特困人员城乡居民基本养老保险费</t>
  </si>
  <si>
    <t>杨柳井乡2025年代缴低保、特困人员城乡居民基本养老保险费</t>
  </si>
  <si>
    <t>者太乡2025年代缴低保、特困人员城乡居民基本养老保险费</t>
  </si>
  <si>
    <t>者免乡2025年代缴低保、特困人员城乡居民基本养老保险费</t>
  </si>
  <si>
    <t>珠街镇2025年代缴低保、特困人员城乡居民基本养老保险费</t>
  </si>
  <si>
    <t>珠琳镇2025年代缴低保、特困人员城乡居民基本养老保险费</t>
  </si>
  <si>
    <t>篆角乡2025年代缴低保、特困人员城乡居民基本养老保险费</t>
  </si>
  <si>
    <t>莲城镇2025年临时救助</t>
  </si>
  <si>
    <t>旧莫乡2025年临时救助</t>
  </si>
  <si>
    <t>董堡乡2025年临时救助</t>
  </si>
  <si>
    <t>杨柳井乡2025年临时救助</t>
  </si>
  <si>
    <t>板蚌乡2025年临时救助</t>
  </si>
  <si>
    <t>八宝镇2025年临时救助</t>
  </si>
  <si>
    <t>南屏镇2025年临时救助</t>
  </si>
  <si>
    <t>黑支果乡2025年临时救助</t>
  </si>
  <si>
    <t>曙光乡2025年临时救助</t>
  </si>
  <si>
    <t>珠街镇2025年临时救助</t>
  </si>
  <si>
    <t>篆角乡2025年临时救助</t>
  </si>
  <si>
    <t>那洒镇2025年临时救助</t>
  </si>
  <si>
    <t>五珠乡2025年临时救助</t>
  </si>
  <si>
    <t>珠琳镇2025年临时救助</t>
  </si>
  <si>
    <t>者兔乡2025年临时救助</t>
  </si>
  <si>
    <t>者太乡2025年临时救助</t>
  </si>
  <si>
    <t>底圩乡2025年临时救助</t>
  </si>
  <si>
    <t>坝美镇2025年临时救助</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</si>
</sst>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_ "/>
    <numFmt numFmtId="178" formatCode="0.00_ "/>
    <numFmt numFmtId="179" formatCode="0_);[Red]\(0\)"/>
    <numFmt numFmtId="180" formatCode="0.0_ "/>
  </numFmts>
  <fonts count="46">
    <font>
      <sz val="12"/>
      <name val="宋体"/>
      <charset val="134"/>
    </font>
    <font>
      <sz val="14"/>
      <name val="宋体"/>
      <charset val="134"/>
    </font>
    <font>
      <b/>
      <sz val="12"/>
      <name val="宋体"/>
      <charset val="134"/>
    </font>
    <font>
      <sz val="10"/>
      <name val="宋体"/>
      <charset val="134"/>
      <scheme val="minor"/>
    </font>
    <font>
      <b/>
      <sz val="14"/>
      <name val="方正小标宋简体"/>
      <charset val="134"/>
    </font>
    <font>
      <b/>
      <sz val="10"/>
      <name val="宋体"/>
      <charset val="134"/>
    </font>
    <font>
      <b/>
      <sz val="10"/>
      <name val="宋体"/>
      <charset val="134"/>
      <scheme val="major"/>
    </font>
    <font>
      <sz val="10"/>
      <name val="宋体"/>
      <charset val="134"/>
      <scheme val="major"/>
    </font>
    <font>
      <sz val="10"/>
      <name val="宋体"/>
      <charset val="134"/>
    </font>
    <font>
      <sz val="10"/>
      <name val="宋体"/>
      <charset val="0"/>
      <scheme val="major"/>
    </font>
    <font>
      <sz val="10"/>
      <name val="宋体"/>
      <charset val="1"/>
      <scheme val="major"/>
    </font>
    <font>
      <sz val="20"/>
      <name val="宋体"/>
      <charset val="134"/>
    </font>
    <font>
      <sz val="10"/>
      <name val="宋体"/>
      <charset val="254"/>
      <scheme val="major"/>
    </font>
    <font>
      <sz val="11"/>
      <name val="宋体"/>
      <charset val="134"/>
    </font>
    <font>
      <b/>
      <sz val="11"/>
      <name val="宋体"/>
      <charset val="134"/>
    </font>
    <font>
      <b/>
      <sz val="10"/>
      <name val="宋体"/>
      <charset val="134"/>
      <scheme val="minor"/>
    </font>
    <font>
      <sz val="12"/>
      <name val="宋体"/>
      <charset val="134"/>
      <scheme val="minor"/>
    </font>
    <font>
      <sz val="14"/>
      <name val="方正小标宋简体"/>
      <charset val="134"/>
    </font>
    <font>
      <sz val="10"/>
      <name val="宋体"/>
      <charset val="254"/>
      <scheme val="minor"/>
    </font>
    <font>
      <sz val="10"/>
      <name val="宋体"/>
      <charset val="0"/>
      <scheme val="minor"/>
    </font>
    <font>
      <sz val="10"/>
      <name val="仿宋_GB2312"/>
      <charset val="134"/>
    </font>
    <font>
      <sz val="10"/>
      <name val="Courier New"/>
      <charset val="134"/>
    </font>
    <font>
      <sz val="1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134"/>
    </font>
    <font>
      <vertAlign val="superscript"/>
      <sz val="10"/>
      <name val="宋体"/>
      <charset val="134"/>
    </font>
    <font>
      <sz val="1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0"/>
      </left>
      <right/>
      <top style="thin">
        <color indexed="0"/>
      </top>
      <bottom style="thin">
        <color indexed="0"/>
      </bottom>
      <diagonal/>
    </border>
    <border>
      <left style="thin">
        <color indexed="0"/>
      </left>
      <right style="thin">
        <color indexed="0"/>
      </right>
      <top style="thin">
        <color indexed="0"/>
      </top>
      <bottom style="thin">
        <color indexed="0"/>
      </bottom>
      <diagonal/>
    </border>
    <border>
      <left/>
      <right style="thin">
        <color indexed="8"/>
      </right>
      <top style="thin">
        <color indexed="8"/>
      </top>
      <bottom style="thin">
        <color indexed="8"/>
      </bottom>
      <diagonal/>
    </border>
    <border>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3"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7" borderId="14"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5" applyNumberFormat="0" applyFill="0" applyAlignment="0" applyProtection="0">
      <alignment vertical="center"/>
    </xf>
    <xf numFmtId="0" fontId="35" fillId="0" borderId="15" applyNumberFormat="0" applyFill="0" applyAlignment="0" applyProtection="0">
      <alignment vertical="center"/>
    </xf>
    <xf numFmtId="0" fontId="27" fillId="9" borderId="0" applyNumberFormat="0" applyBorder="0" applyAlignment="0" applyProtection="0">
      <alignment vertical="center"/>
    </xf>
    <xf numFmtId="0" fontId="30" fillId="0" borderId="16" applyNumberFormat="0" applyFill="0" applyAlignment="0" applyProtection="0">
      <alignment vertical="center"/>
    </xf>
    <xf numFmtId="0" fontId="27" fillId="10" borderId="0" applyNumberFormat="0" applyBorder="0" applyAlignment="0" applyProtection="0">
      <alignment vertical="center"/>
    </xf>
    <xf numFmtId="0" fontId="36" fillId="11" borderId="17" applyNumberFormat="0" applyAlignment="0" applyProtection="0">
      <alignment vertical="center"/>
    </xf>
    <xf numFmtId="0" fontId="37" fillId="11" borderId="13" applyNumberFormat="0" applyAlignment="0" applyProtection="0">
      <alignment vertical="center"/>
    </xf>
    <xf numFmtId="0" fontId="38" fillId="12" borderId="18"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43" fillId="0" borderId="0"/>
  </cellStyleXfs>
  <cellXfs count="149">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0" fillId="0" borderId="0" xfId="0" applyFont="1" applyFill="1" applyAlignment="1">
      <alignment horizontal="center" vertical="center"/>
    </xf>
    <xf numFmtId="178" fontId="0"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178" fontId="4" fillId="0" borderId="0" xfId="0" applyNumberFormat="1" applyFont="1" applyFill="1" applyAlignment="1">
      <alignment horizontal="center" vertical="center" wrapText="1"/>
    </xf>
    <xf numFmtId="178"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78"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178" fontId="7" fillId="0" borderId="1" xfId="0"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protection locked="0"/>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0" fontId="11" fillId="0" borderId="0" xfId="0" applyFont="1" applyFill="1" applyAlignment="1">
      <alignment horizontal="center" vertical="center" wrapText="1"/>
    </xf>
    <xf numFmtId="0" fontId="5" fillId="0" borderId="1" xfId="0" applyFont="1" applyFill="1" applyBorder="1" applyAlignment="1">
      <alignment vertical="center" wrapText="1"/>
    </xf>
    <xf numFmtId="0" fontId="7" fillId="0" borderId="1" xfId="0" applyNumberFormat="1" applyFont="1" applyFill="1" applyBorder="1" applyAlignment="1" applyProtection="1">
      <alignment horizontal="center" vertical="center" wrapText="1"/>
      <protection locked="0"/>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 xfId="0" applyFont="1" applyFill="1" applyBorder="1" applyAlignment="1">
      <alignment horizontal="center" vertical="center"/>
    </xf>
    <xf numFmtId="0" fontId="8"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8" fontId="7" fillId="0" borderId="1" xfId="0" applyNumberFormat="1" applyFont="1" applyFill="1" applyBorder="1" applyAlignment="1" applyProtection="1">
      <alignment horizontal="center" vertical="center" wrapText="1"/>
    </xf>
    <xf numFmtId="178" fontId="7" fillId="0" borderId="7"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179" fontId="7" fillId="0" borderId="1" xfId="0" applyNumberFormat="1" applyFont="1" applyFill="1" applyBorder="1" applyAlignment="1">
      <alignment horizontal="center" vertical="center" wrapText="1"/>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lignment horizontal="center" vertical="center" wrapText="1"/>
    </xf>
    <xf numFmtId="178" fontId="0" fillId="0" borderId="0" xfId="0" applyNumberFormat="1" applyFont="1" applyFill="1" applyAlignment="1">
      <alignment horizontal="center"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0" borderId="0" xfId="0" applyFont="1" applyFill="1" applyAlignment="1">
      <alignment horizontal="center" vertical="center" wrapText="1"/>
    </xf>
    <xf numFmtId="0" fontId="7" fillId="0" borderId="9" xfId="0" applyNumberFormat="1" applyFont="1" applyFill="1" applyBorder="1" applyAlignment="1">
      <alignment horizontal="center" vertical="center" wrapText="1"/>
    </xf>
    <xf numFmtId="177" fontId="7" fillId="0" borderId="1" xfId="0" applyNumberFormat="1" applyFont="1" applyFill="1" applyBorder="1" applyAlignment="1" applyProtection="1">
      <alignment horizontal="center" vertical="center" wrapText="1"/>
    </xf>
    <xf numFmtId="0" fontId="7" fillId="0" borderId="0" xfId="0" applyFont="1" applyFill="1" applyAlignment="1">
      <alignment horizontal="center" vertical="center" wrapText="1"/>
    </xf>
    <xf numFmtId="0" fontId="7" fillId="0" borderId="2" xfId="0" applyFont="1" applyFill="1" applyBorder="1" applyAlignment="1">
      <alignment horizontal="center" vertical="center"/>
    </xf>
    <xf numFmtId="0" fontId="12" fillId="0" borderId="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2" fillId="0" borderId="0" xfId="0"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178" fontId="7" fillId="0" borderId="0" xfId="0" applyNumberFormat="1" applyFont="1" applyFill="1" applyAlignment="1">
      <alignment horizontal="center" vertical="center"/>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0" xfId="0" applyFont="1" applyFill="1" applyAlignment="1">
      <alignment horizontal="center" vertical="center"/>
    </xf>
    <xf numFmtId="0" fontId="7" fillId="0" borderId="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xf>
    <xf numFmtId="0" fontId="1" fillId="0" borderId="0" xfId="0" applyFont="1" applyFill="1" applyAlignment="1">
      <alignment vertical="center" wrapText="1"/>
    </xf>
    <xf numFmtId="0" fontId="0" fillId="0" borderId="0" xfId="0" applyFont="1" applyFill="1" applyAlignment="1">
      <alignment vertical="center" wrapText="1"/>
    </xf>
    <xf numFmtId="0" fontId="2" fillId="0" borderId="0" xfId="0" applyFont="1" applyFill="1" applyAlignment="1">
      <alignment vertical="center" wrapText="1"/>
    </xf>
    <xf numFmtId="0" fontId="8" fillId="0" borderId="0" xfId="0" applyFont="1" applyFill="1" applyAlignment="1">
      <alignment vertical="center" wrapText="1"/>
    </xf>
    <xf numFmtId="0" fontId="0" fillId="0" borderId="1" xfId="0" applyFont="1" applyFill="1" applyBorder="1" applyAlignment="1">
      <alignment vertical="center"/>
    </xf>
    <xf numFmtId="0" fontId="0"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lignment vertical="center"/>
    </xf>
    <xf numFmtId="0" fontId="16" fillId="0" borderId="0" xfId="0" applyFont="1" applyFill="1" applyAlignment="1">
      <alignment vertical="center" wrapText="1"/>
    </xf>
    <xf numFmtId="0" fontId="3" fillId="0" borderId="0" xfId="0" applyFont="1" applyFill="1" applyAlignment="1">
      <alignment vertical="center"/>
    </xf>
    <xf numFmtId="0" fontId="13" fillId="0" borderId="0" xfId="0" applyFont="1" applyFill="1" applyAlignment="1">
      <alignment vertical="center" wrapText="1"/>
    </xf>
    <xf numFmtId="0" fontId="0" fillId="0" borderId="0" xfId="0" applyFont="1" applyFill="1">
      <alignment vertical="center"/>
    </xf>
    <xf numFmtId="178" fontId="0" fillId="0" borderId="0" xfId="0" applyNumberFormat="1" applyFont="1" applyFill="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17" fillId="0" borderId="0" xfId="0" applyFont="1" applyFill="1" applyAlignment="1">
      <alignment horizontal="center" vertical="center" wrapText="1"/>
    </xf>
    <xf numFmtId="178" fontId="8"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3" fillId="0" borderId="1" xfId="0" applyNumberFormat="1" applyFont="1" applyFill="1" applyBorder="1" applyAlignment="1" applyProtection="1">
      <alignment horizontal="left" vertical="center" wrapText="1"/>
    </xf>
    <xf numFmtId="177"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protection locked="0"/>
    </xf>
    <xf numFmtId="178" fontId="3"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178" fontId="8" fillId="0" borderId="1" xfId="0" applyNumberFormat="1" applyFont="1" applyFill="1" applyBorder="1" applyAlignment="1">
      <alignment vertical="center"/>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0" fontId="8" fillId="0" borderId="1" xfId="0" applyFont="1" applyFill="1" applyBorder="1">
      <alignment vertical="center"/>
    </xf>
    <xf numFmtId="0" fontId="1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justify" vertical="center"/>
    </xf>
    <xf numFmtId="0" fontId="8"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8" fillId="0" borderId="1" xfId="0" applyFont="1" applyFill="1" applyBorder="1" applyAlignment="1">
      <alignment vertical="center" wrapText="1" shrinkToFit="1"/>
    </xf>
    <xf numFmtId="0" fontId="19" fillId="0" borderId="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3" fillId="0" borderId="9" xfId="0" applyNumberFormat="1" applyFont="1" applyFill="1" applyBorder="1" applyAlignment="1">
      <alignment horizontal="left" vertical="center" wrapText="1"/>
    </xf>
    <xf numFmtId="0" fontId="3" fillId="0" borderId="1" xfId="0" applyNumberFormat="1" applyFont="1" applyFill="1" applyBorder="1" applyAlignment="1" applyProtection="1">
      <alignment horizontal="left" vertical="center" wrapText="1"/>
      <protection locked="0"/>
    </xf>
    <xf numFmtId="0" fontId="21" fillId="0" borderId="1" xfId="0" applyNumberFormat="1" applyFont="1" applyFill="1" applyBorder="1" applyAlignment="1">
      <alignment horizontal="center" vertical="center"/>
    </xf>
    <xf numFmtId="0" fontId="22"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P1356"/>
  <sheetViews>
    <sheetView tabSelected="1" view="pageBreakPreview" zoomScaleNormal="100" workbookViewId="0">
      <pane ySplit="3" topLeftCell="A864" activePane="bottomLeft" state="frozen"/>
      <selection/>
      <selection pane="bottomLeft" activeCell="F8" sqref="F8"/>
    </sheetView>
  </sheetViews>
  <sheetFormatPr defaultColWidth="9" defaultRowHeight="14.25"/>
  <cols>
    <col min="1" max="1" width="16.25" style="91" customWidth="1"/>
    <col min="2" max="2" width="5.2" style="6" customWidth="1"/>
    <col min="3" max="3" width="5.5" style="6" customWidth="1"/>
    <col min="4" max="4" width="8.8" style="91" customWidth="1"/>
    <col min="5" max="5" width="8.5" style="91" customWidth="1"/>
    <col min="6" max="6" width="56" style="91" customWidth="1"/>
    <col min="7" max="7" width="7.875" style="2" customWidth="1"/>
    <col min="8" max="8" width="6" style="2" customWidth="1"/>
    <col min="9" max="9" width="11" style="7" customWidth="1"/>
    <col min="10" max="12" width="11" style="92" customWidth="1"/>
    <col min="13" max="13" width="7.5" style="91" customWidth="1"/>
    <col min="14" max="14" width="7.375" style="6" customWidth="1"/>
    <col min="15" max="15" width="6.75" style="91" customWidth="1"/>
    <col min="16" max="16" width="6.5" style="91" customWidth="1"/>
    <col min="17" max="16384" width="9" style="91"/>
  </cols>
  <sheetData>
    <row r="1" s="80" customFormat="1" ht="44" customHeight="1" spans="1:16">
      <c r="A1" s="8" t="s">
        <v>0</v>
      </c>
      <c r="B1" s="8"/>
      <c r="C1" s="8"/>
      <c r="D1" s="8"/>
      <c r="E1" s="8"/>
      <c r="F1" s="8"/>
      <c r="G1" s="8"/>
      <c r="H1" s="8"/>
      <c r="I1" s="16"/>
      <c r="J1" s="16"/>
      <c r="K1" s="16"/>
      <c r="L1" s="16"/>
      <c r="M1" s="102"/>
      <c r="N1" s="8"/>
      <c r="O1" s="8"/>
      <c r="P1" s="8"/>
    </row>
    <row r="2" s="81" customFormat="1" ht="28" customHeight="1" spans="1:16">
      <c r="A2" s="9" t="s">
        <v>1</v>
      </c>
      <c r="B2" s="9" t="s">
        <v>2</v>
      </c>
      <c r="C2" s="9" t="s">
        <v>3</v>
      </c>
      <c r="D2" s="9" t="s">
        <v>4</v>
      </c>
      <c r="E2" s="9"/>
      <c r="F2" s="9" t="s">
        <v>5</v>
      </c>
      <c r="G2" s="9" t="s">
        <v>6</v>
      </c>
      <c r="H2" s="9" t="s">
        <v>7</v>
      </c>
      <c r="I2" s="17" t="s">
        <v>8</v>
      </c>
      <c r="J2" s="17"/>
      <c r="K2" s="17"/>
      <c r="L2" s="17"/>
      <c r="M2" s="18" t="s">
        <v>9</v>
      </c>
      <c r="N2" s="9" t="s">
        <v>10</v>
      </c>
      <c r="O2" s="9" t="s">
        <v>11</v>
      </c>
      <c r="P2" s="9" t="s">
        <v>12</v>
      </c>
    </row>
    <row r="3" s="81" customFormat="1" ht="36" customHeight="1" spans="1:16">
      <c r="A3" s="9"/>
      <c r="B3" s="9"/>
      <c r="C3" s="9"/>
      <c r="D3" s="9" t="s">
        <v>13</v>
      </c>
      <c r="E3" s="9" t="s">
        <v>14</v>
      </c>
      <c r="F3" s="9"/>
      <c r="G3" s="9"/>
      <c r="H3" s="9"/>
      <c r="I3" s="17" t="s">
        <v>15</v>
      </c>
      <c r="J3" s="17" t="s">
        <v>16</v>
      </c>
      <c r="K3" s="17" t="s">
        <v>17</v>
      </c>
      <c r="L3" s="17" t="s">
        <v>18</v>
      </c>
      <c r="M3" s="18"/>
      <c r="N3" s="9"/>
      <c r="O3" s="9"/>
      <c r="P3" s="9"/>
    </row>
    <row r="4" s="82" customFormat="1" ht="29" customHeight="1" spans="1:16">
      <c r="A4" s="9" t="s">
        <v>19</v>
      </c>
      <c r="B4" s="9">
        <f>B5+B502+B561+B570+B821+B1177+B1193+B1340+B1351+B1355</f>
        <v>1241</v>
      </c>
      <c r="C4" s="9" t="s">
        <v>20</v>
      </c>
      <c r="D4" s="9" t="s">
        <v>20</v>
      </c>
      <c r="E4" s="9" t="s">
        <v>20</v>
      </c>
      <c r="F4" s="9" t="s">
        <v>20</v>
      </c>
      <c r="G4" s="9" t="s">
        <v>20</v>
      </c>
      <c r="H4" s="9" t="s">
        <v>20</v>
      </c>
      <c r="I4" s="17">
        <f t="shared" ref="I4:L4" si="0">I5+I502+I561+I570+I821+I1177+I1193+I1340+I1351+I1355</f>
        <v>570578.658</v>
      </c>
      <c r="J4" s="17">
        <f t="shared" si="0"/>
        <v>249221.62</v>
      </c>
      <c r="K4" s="17">
        <f t="shared" si="0"/>
        <v>218836.028</v>
      </c>
      <c r="L4" s="17">
        <f t="shared" si="0"/>
        <v>102521.01</v>
      </c>
      <c r="M4" s="9" t="s">
        <v>20</v>
      </c>
      <c r="N4" s="9" t="s">
        <v>20</v>
      </c>
      <c r="O4" s="9" t="s">
        <v>20</v>
      </c>
      <c r="P4" s="9"/>
    </row>
    <row r="5" s="82" customFormat="1" ht="33" customHeight="1" spans="1:16">
      <c r="A5" s="9" t="s">
        <v>21</v>
      </c>
      <c r="B5" s="9">
        <f>B6+B352+B370+B477+B492</f>
        <v>464</v>
      </c>
      <c r="C5" s="9" t="s">
        <v>20</v>
      </c>
      <c r="D5" s="9" t="s">
        <v>20</v>
      </c>
      <c r="E5" s="9" t="s">
        <v>20</v>
      </c>
      <c r="F5" s="9" t="s">
        <v>20</v>
      </c>
      <c r="G5" s="9" t="s">
        <v>20</v>
      </c>
      <c r="H5" s="9" t="s">
        <v>20</v>
      </c>
      <c r="I5" s="17">
        <f>I6+I352+I370+I477+I492</f>
        <v>330387.168</v>
      </c>
      <c r="J5" s="17">
        <f t="shared" ref="I5:L5" si="1">J6+J352+J370+J477+J492</f>
        <v>173507.92</v>
      </c>
      <c r="K5" s="17">
        <f t="shared" si="1"/>
        <v>54358.238</v>
      </c>
      <c r="L5" s="17">
        <f t="shared" si="1"/>
        <v>102521.01</v>
      </c>
      <c r="M5" s="9" t="s">
        <v>20</v>
      </c>
      <c r="N5" s="9" t="s">
        <v>20</v>
      </c>
      <c r="O5" s="9" t="s">
        <v>20</v>
      </c>
      <c r="P5" s="9"/>
    </row>
    <row r="6" s="82" customFormat="1" ht="24" customHeight="1" spans="1:16">
      <c r="A6" s="18" t="s">
        <v>22</v>
      </c>
      <c r="B6" s="18">
        <f>B7+B120+B159+B160+B228+B239+B240+B241</f>
        <v>326</v>
      </c>
      <c r="C6" s="18" t="s">
        <v>20</v>
      </c>
      <c r="D6" s="18" t="s">
        <v>20</v>
      </c>
      <c r="E6" s="18" t="s">
        <v>20</v>
      </c>
      <c r="F6" s="18" t="s">
        <v>20</v>
      </c>
      <c r="G6" s="18" t="s">
        <v>20</v>
      </c>
      <c r="H6" s="18" t="s">
        <v>20</v>
      </c>
      <c r="I6" s="103">
        <f t="shared" ref="I6:L6" si="2">I7+I120+I159+I160+I228+I239+I240+I241</f>
        <v>289976.11</v>
      </c>
      <c r="J6" s="103">
        <f t="shared" si="2"/>
        <v>147463.74</v>
      </c>
      <c r="K6" s="103">
        <f t="shared" si="2"/>
        <v>39991.36</v>
      </c>
      <c r="L6" s="103">
        <f t="shared" si="2"/>
        <v>102521.01</v>
      </c>
      <c r="M6" s="18" t="s">
        <v>20</v>
      </c>
      <c r="N6" s="18" t="s">
        <v>20</v>
      </c>
      <c r="O6" s="18" t="s">
        <v>20</v>
      </c>
      <c r="P6" s="18"/>
    </row>
    <row r="7" s="81" customFormat="1" ht="72" customHeight="1" spans="1:16">
      <c r="A7" s="18" t="s">
        <v>23</v>
      </c>
      <c r="B7" s="18">
        <f>B8+B29+B81+B85+B93+B102+B117</f>
        <v>104</v>
      </c>
      <c r="C7" s="18" t="s">
        <v>24</v>
      </c>
      <c r="D7" s="18" t="s">
        <v>25</v>
      </c>
      <c r="E7" s="18" t="s">
        <v>20</v>
      </c>
      <c r="F7" s="18" t="s">
        <v>26</v>
      </c>
      <c r="G7" s="18" t="s">
        <v>27</v>
      </c>
      <c r="H7" s="18"/>
      <c r="I7" s="103">
        <f t="shared" ref="I7:L7" si="3">I8+I29+I81+I85+I93+I102+I117</f>
        <v>55481.2</v>
      </c>
      <c r="J7" s="103">
        <f t="shared" si="3"/>
        <v>34297.53</v>
      </c>
      <c r="K7" s="103">
        <f t="shared" si="3"/>
        <v>21183.67</v>
      </c>
      <c r="L7" s="103">
        <f t="shared" si="3"/>
        <v>0</v>
      </c>
      <c r="M7" s="18"/>
      <c r="N7" s="18"/>
      <c r="O7" s="18"/>
      <c r="P7" s="18"/>
    </row>
    <row r="8" s="81" customFormat="1" ht="84" customHeight="1" spans="1:16">
      <c r="A8" s="18" t="s">
        <v>28</v>
      </c>
      <c r="B8" s="18">
        <f>SUM(B9:B28)</f>
        <v>20</v>
      </c>
      <c r="C8" s="18"/>
      <c r="D8" s="18"/>
      <c r="E8" s="18"/>
      <c r="F8" s="18" t="s">
        <v>29</v>
      </c>
      <c r="G8" s="18"/>
      <c r="H8" s="18"/>
      <c r="I8" s="103">
        <f t="shared" ref="I8:L8" si="4">SUM(I9:I28)</f>
        <v>4810.65</v>
      </c>
      <c r="J8" s="103">
        <f t="shared" si="4"/>
        <v>4379.98</v>
      </c>
      <c r="K8" s="103">
        <f t="shared" si="4"/>
        <v>430.67</v>
      </c>
      <c r="L8" s="103">
        <f t="shared" si="4"/>
        <v>0</v>
      </c>
      <c r="M8" s="18"/>
      <c r="N8" s="18"/>
      <c r="O8" s="18"/>
      <c r="P8" s="18"/>
    </row>
    <row r="9" s="4" customFormat="1" ht="264" customHeight="1" spans="1:16">
      <c r="A9" s="93" t="s">
        <v>30</v>
      </c>
      <c r="B9" s="94">
        <v>1</v>
      </c>
      <c r="C9" s="94" t="s">
        <v>24</v>
      </c>
      <c r="D9" s="42" t="s">
        <v>25</v>
      </c>
      <c r="E9" s="42">
        <v>0.01</v>
      </c>
      <c r="F9" s="95" t="s">
        <v>31</v>
      </c>
      <c r="G9" s="94" t="s">
        <v>32</v>
      </c>
      <c r="H9" s="94">
        <v>2022</v>
      </c>
      <c r="I9" s="94">
        <f>J9+K9+L9</f>
        <v>220</v>
      </c>
      <c r="J9" s="94">
        <v>220</v>
      </c>
      <c r="K9" s="104"/>
      <c r="L9" s="104"/>
      <c r="M9" s="94" t="s">
        <v>33</v>
      </c>
      <c r="N9" s="94" t="s">
        <v>34</v>
      </c>
      <c r="O9" s="94" t="s">
        <v>35</v>
      </c>
      <c r="P9" s="94"/>
    </row>
    <row r="10" s="4" customFormat="1" ht="141" customHeight="1" spans="1:16">
      <c r="A10" s="93" t="s">
        <v>36</v>
      </c>
      <c r="B10" s="94">
        <v>1</v>
      </c>
      <c r="C10" s="94" t="s">
        <v>24</v>
      </c>
      <c r="D10" s="42" t="s">
        <v>25</v>
      </c>
      <c r="E10" s="42">
        <v>0.002</v>
      </c>
      <c r="F10" s="95" t="s">
        <v>37</v>
      </c>
      <c r="G10" s="94" t="s">
        <v>38</v>
      </c>
      <c r="H10" s="94">
        <v>2022</v>
      </c>
      <c r="I10" s="94">
        <f t="shared" ref="I9:I28" si="5">J10+K10+L10</f>
        <v>100</v>
      </c>
      <c r="J10" s="94">
        <v>100</v>
      </c>
      <c r="K10" s="104"/>
      <c r="L10" s="104"/>
      <c r="M10" s="94" t="s">
        <v>33</v>
      </c>
      <c r="N10" s="94" t="s">
        <v>34</v>
      </c>
      <c r="O10" s="94" t="s">
        <v>35</v>
      </c>
      <c r="P10" s="105"/>
    </row>
    <row r="11" s="4" customFormat="1" ht="42" customHeight="1" spans="1:16">
      <c r="A11" s="93" t="s">
        <v>39</v>
      </c>
      <c r="B11" s="94">
        <v>1</v>
      </c>
      <c r="C11" s="94" t="s">
        <v>24</v>
      </c>
      <c r="D11" s="42" t="s">
        <v>25</v>
      </c>
      <c r="E11" s="42">
        <v>0.1</v>
      </c>
      <c r="F11" s="93" t="s">
        <v>40</v>
      </c>
      <c r="G11" s="94" t="s">
        <v>41</v>
      </c>
      <c r="H11" s="94">
        <v>2022</v>
      </c>
      <c r="I11" s="94">
        <f t="shared" si="5"/>
        <v>100</v>
      </c>
      <c r="J11" s="42">
        <v>100</v>
      </c>
      <c r="K11" s="104"/>
      <c r="L11" s="104"/>
      <c r="M11" s="94" t="s">
        <v>33</v>
      </c>
      <c r="N11" s="94" t="s">
        <v>42</v>
      </c>
      <c r="O11" s="94" t="s">
        <v>35</v>
      </c>
      <c r="P11" s="105"/>
    </row>
    <row r="12" s="4" customFormat="1" ht="42" customHeight="1" spans="1:16">
      <c r="A12" s="93" t="s">
        <v>43</v>
      </c>
      <c r="B12" s="94">
        <v>1</v>
      </c>
      <c r="C12" s="94" t="s">
        <v>24</v>
      </c>
      <c r="D12" s="42" t="s">
        <v>25</v>
      </c>
      <c r="E12" s="94">
        <v>2</v>
      </c>
      <c r="F12" s="93" t="s">
        <v>44</v>
      </c>
      <c r="G12" s="94" t="s">
        <v>45</v>
      </c>
      <c r="H12" s="94">
        <v>2022</v>
      </c>
      <c r="I12" s="94">
        <f t="shared" si="5"/>
        <v>230.67</v>
      </c>
      <c r="J12" s="94"/>
      <c r="K12" s="104">
        <v>230.67</v>
      </c>
      <c r="L12" s="104"/>
      <c r="M12" s="94" t="s">
        <v>33</v>
      </c>
      <c r="N12" s="94" t="s">
        <v>42</v>
      </c>
      <c r="O12" s="94" t="s">
        <v>35</v>
      </c>
      <c r="P12" s="105"/>
    </row>
    <row r="13" s="81" customFormat="1" ht="74" customHeight="1" spans="1:16">
      <c r="A13" s="94" t="s">
        <v>46</v>
      </c>
      <c r="B13" s="18">
        <v>1</v>
      </c>
      <c r="C13" s="18" t="s">
        <v>24</v>
      </c>
      <c r="D13" s="18" t="s">
        <v>25</v>
      </c>
      <c r="E13" s="9">
        <v>3.2</v>
      </c>
      <c r="F13" s="93" t="s">
        <v>47</v>
      </c>
      <c r="G13" s="94" t="s">
        <v>45</v>
      </c>
      <c r="H13" s="18">
        <v>2023</v>
      </c>
      <c r="I13" s="103">
        <f t="shared" si="5"/>
        <v>249.33</v>
      </c>
      <c r="J13" s="103">
        <v>249.33</v>
      </c>
      <c r="K13" s="103"/>
      <c r="L13" s="103"/>
      <c r="M13" s="94" t="s">
        <v>33</v>
      </c>
      <c r="N13" s="18" t="s">
        <v>48</v>
      </c>
      <c r="O13" s="18" t="s">
        <v>35</v>
      </c>
      <c r="P13" s="18"/>
    </row>
    <row r="14" s="81" customFormat="1" ht="108" customHeight="1" spans="1:16">
      <c r="A14" s="94" t="s">
        <v>49</v>
      </c>
      <c r="B14" s="18">
        <v>1</v>
      </c>
      <c r="C14" s="18" t="s">
        <v>24</v>
      </c>
      <c r="D14" s="18" t="s">
        <v>50</v>
      </c>
      <c r="E14" s="9">
        <v>20.667</v>
      </c>
      <c r="F14" s="94" t="s">
        <v>51</v>
      </c>
      <c r="G14" s="94" t="s">
        <v>52</v>
      </c>
      <c r="H14" s="18">
        <v>2023</v>
      </c>
      <c r="I14" s="103">
        <f t="shared" si="5"/>
        <v>700</v>
      </c>
      <c r="J14" s="103">
        <v>700</v>
      </c>
      <c r="K14" s="103"/>
      <c r="L14" s="103"/>
      <c r="M14" s="94" t="s">
        <v>33</v>
      </c>
      <c r="N14" s="18" t="s">
        <v>48</v>
      </c>
      <c r="O14" s="18" t="s">
        <v>35</v>
      </c>
      <c r="P14" s="18"/>
    </row>
    <row r="15" s="81" customFormat="1" ht="74" customHeight="1" spans="1:16">
      <c r="A15" s="94" t="s">
        <v>53</v>
      </c>
      <c r="B15" s="18">
        <v>1</v>
      </c>
      <c r="C15" s="18" t="s">
        <v>24</v>
      </c>
      <c r="D15" s="18" t="s">
        <v>50</v>
      </c>
      <c r="E15" s="9">
        <v>1200</v>
      </c>
      <c r="F15" s="94" t="s">
        <v>54</v>
      </c>
      <c r="G15" s="94" t="s">
        <v>32</v>
      </c>
      <c r="H15" s="18">
        <v>2023</v>
      </c>
      <c r="I15" s="103">
        <f t="shared" si="5"/>
        <v>1100</v>
      </c>
      <c r="J15" s="103">
        <v>1100</v>
      </c>
      <c r="K15" s="103"/>
      <c r="L15" s="103"/>
      <c r="M15" s="94" t="s">
        <v>33</v>
      </c>
      <c r="N15" s="18" t="s">
        <v>48</v>
      </c>
      <c r="O15" s="18" t="s">
        <v>35</v>
      </c>
      <c r="P15" s="18"/>
    </row>
    <row r="16" s="81" customFormat="1" ht="52" customHeight="1" spans="1:16">
      <c r="A16" s="94" t="s">
        <v>55</v>
      </c>
      <c r="B16" s="9">
        <v>1</v>
      </c>
      <c r="C16" s="18" t="s">
        <v>24</v>
      </c>
      <c r="D16" s="18" t="s">
        <v>56</v>
      </c>
      <c r="E16" s="93">
        <v>1</v>
      </c>
      <c r="F16" s="93" t="s">
        <v>57</v>
      </c>
      <c r="G16" s="94" t="s">
        <v>58</v>
      </c>
      <c r="H16" s="18">
        <v>2023</v>
      </c>
      <c r="I16" s="94">
        <f t="shared" si="5"/>
        <v>200</v>
      </c>
      <c r="J16" s="103">
        <v>0</v>
      </c>
      <c r="K16" s="103">
        <v>200</v>
      </c>
      <c r="L16" s="103"/>
      <c r="M16" s="18" t="s">
        <v>33</v>
      </c>
      <c r="N16" s="18" t="s">
        <v>48</v>
      </c>
      <c r="O16" s="18" t="s">
        <v>35</v>
      </c>
      <c r="P16" s="18"/>
    </row>
    <row r="17" s="81" customFormat="1" ht="54" customHeight="1" spans="1:16">
      <c r="A17" s="93" t="s">
        <v>59</v>
      </c>
      <c r="B17" s="18">
        <v>1</v>
      </c>
      <c r="C17" s="18" t="s">
        <v>24</v>
      </c>
      <c r="D17" s="18" t="s">
        <v>60</v>
      </c>
      <c r="E17" s="9">
        <v>3.6</v>
      </c>
      <c r="F17" s="93" t="s">
        <v>61</v>
      </c>
      <c r="G17" s="94" t="s">
        <v>62</v>
      </c>
      <c r="H17" s="18">
        <v>2023</v>
      </c>
      <c r="I17" s="103">
        <f t="shared" si="5"/>
        <v>174</v>
      </c>
      <c r="J17" s="103">
        <v>174</v>
      </c>
      <c r="K17" s="103"/>
      <c r="L17" s="103"/>
      <c r="M17" s="94" t="s">
        <v>63</v>
      </c>
      <c r="N17" s="18" t="s">
        <v>34</v>
      </c>
      <c r="O17" s="18" t="s">
        <v>35</v>
      </c>
      <c r="P17" s="18"/>
    </row>
    <row r="18" s="81" customFormat="1" ht="56" customHeight="1" spans="1:16">
      <c r="A18" s="94" t="s">
        <v>64</v>
      </c>
      <c r="B18" s="18">
        <v>1</v>
      </c>
      <c r="C18" s="18" t="s">
        <v>24</v>
      </c>
      <c r="D18" s="18" t="s">
        <v>65</v>
      </c>
      <c r="E18" s="9">
        <v>5</v>
      </c>
      <c r="F18" s="93" t="s">
        <v>66</v>
      </c>
      <c r="G18" s="94" t="s">
        <v>67</v>
      </c>
      <c r="H18" s="18">
        <v>2023</v>
      </c>
      <c r="I18" s="103">
        <f t="shared" si="5"/>
        <v>75</v>
      </c>
      <c r="J18" s="103">
        <v>75</v>
      </c>
      <c r="K18" s="103"/>
      <c r="L18" s="103"/>
      <c r="M18" s="94" t="s">
        <v>33</v>
      </c>
      <c r="N18" s="18"/>
      <c r="O18" s="18"/>
      <c r="P18" s="18"/>
    </row>
    <row r="19" s="81" customFormat="1" ht="83" customHeight="1" spans="1:16">
      <c r="A19" s="94" t="s">
        <v>68</v>
      </c>
      <c r="B19" s="18">
        <v>1</v>
      </c>
      <c r="C19" s="18" t="s">
        <v>24</v>
      </c>
      <c r="D19" s="18" t="s">
        <v>25</v>
      </c>
      <c r="E19" s="9">
        <v>2</v>
      </c>
      <c r="F19" s="93" t="s">
        <v>69</v>
      </c>
      <c r="G19" s="94" t="s">
        <v>70</v>
      </c>
      <c r="H19" s="18">
        <v>2023</v>
      </c>
      <c r="I19" s="103">
        <f t="shared" si="5"/>
        <v>200</v>
      </c>
      <c r="J19" s="103">
        <v>200</v>
      </c>
      <c r="K19" s="103"/>
      <c r="L19" s="103"/>
      <c r="M19" s="94" t="s">
        <v>33</v>
      </c>
      <c r="N19" s="18"/>
      <c r="O19" s="18"/>
      <c r="P19" s="18"/>
    </row>
    <row r="20" s="81" customFormat="1" ht="42" customHeight="1" spans="1:16">
      <c r="A20" s="94" t="s">
        <v>71</v>
      </c>
      <c r="B20" s="18">
        <v>1</v>
      </c>
      <c r="C20" s="18" t="s">
        <v>24</v>
      </c>
      <c r="D20" s="18" t="s">
        <v>25</v>
      </c>
      <c r="E20" s="9">
        <v>3.23</v>
      </c>
      <c r="F20" s="93" t="s">
        <v>72</v>
      </c>
      <c r="G20" s="94" t="s">
        <v>70</v>
      </c>
      <c r="H20" s="18">
        <v>2023</v>
      </c>
      <c r="I20" s="103">
        <f t="shared" si="5"/>
        <v>100</v>
      </c>
      <c r="J20" s="103">
        <v>100</v>
      </c>
      <c r="K20" s="103"/>
      <c r="L20" s="103"/>
      <c r="M20" s="94" t="s">
        <v>33</v>
      </c>
      <c r="N20" s="18"/>
      <c r="O20" s="18"/>
      <c r="P20" s="18"/>
    </row>
    <row r="21" s="81" customFormat="1" ht="102" customHeight="1" spans="1:16">
      <c r="A21" s="94" t="s">
        <v>73</v>
      </c>
      <c r="B21" s="18">
        <v>1</v>
      </c>
      <c r="C21" s="18" t="s">
        <v>24</v>
      </c>
      <c r="D21" s="18" t="s">
        <v>74</v>
      </c>
      <c r="E21" s="9">
        <v>1</v>
      </c>
      <c r="F21" s="94" t="s">
        <v>75</v>
      </c>
      <c r="G21" s="94" t="s">
        <v>76</v>
      </c>
      <c r="H21" s="18">
        <v>2023</v>
      </c>
      <c r="I21" s="103">
        <f t="shared" si="5"/>
        <v>50</v>
      </c>
      <c r="J21" s="103">
        <v>50</v>
      </c>
      <c r="K21" s="103"/>
      <c r="L21" s="103"/>
      <c r="M21" s="94" t="s">
        <v>33</v>
      </c>
      <c r="N21" s="18"/>
      <c r="O21" s="18"/>
      <c r="P21" s="18"/>
    </row>
    <row r="22" s="81" customFormat="1" ht="78" customHeight="1" spans="1:16">
      <c r="A22" s="94" t="s">
        <v>77</v>
      </c>
      <c r="B22" s="18">
        <v>1</v>
      </c>
      <c r="C22" s="18" t="s">
        <v>24</v>
      </c>
      <c r="D22" s="18" t="s">
        <v>78</v>
      </c>
      <c r="E22" s="9">
        <v>44</v>
      </c>
      <c r="F22" s="94" t="s">
        <v>79</v>
      </c>
      <c r="G22" s="94" t="s">
        <v>80</v>
      </c>
      <c r="H22" s="18">
        <v>2023</v>
      </c>
      <c r="I22" s="103">
        <f t="shared" si="5"/>
        <v>200</v>
      </c>
      <c r="J22" s="103">
        <v>200</v>
      </c>
      <c r="K22" s="103"/>
      <c r="L22" s="103"/>
      <c r="M22" s="94" t="s">
        <v>33</v>
      </c>
      <c r="N22" s="18"/>
      <c r="O22" s="18"/>
      <c r="P22" s="18"/>
    </row>
    <row r="23" s="81" customFormat="1" ht="70" customHeight="1" spans="1:16">
      <c r="A23" s="94" t="s">
        <v>81</v>
      </c>
      <c r="B23" s="18">
        <v>1</v>
      </c>
      <c r="C23" s="18" t="s">
        <v>24</v>
      </c>
      <c r="D23" s="18" t="s">
        <v>25</v>
      </c>
      <c r="E23" s="9">
        <v>3</v>
      </c>
      <c r="F23" s="93" t="s">
        <v>82</v>
      </c>
      <c r="G23" s="94" t="s">
        <v>70</v>
      </c>
      <c r="H23" s="18">
        <v>2023</v>
      </c>
      <c r="I23" s="103">
        <f t="shared" si="5"/>
        <v>300</v>
      </c>
      <c r="J23" s="103">
        <v>300</v>
      </c>
      <c r="K23" s="103"/>
      <c r="L23" s="103"/>
      <c r="M23" s="94" t="s">
        <v>33</v>
      </c>
      <c r="N23" s="18"/>
      <c r="O23" s="18"/>
      <c r="P23" s="18"/>
    </row>
    <row r="24" s="81" customFormat="1" ht="70" customHeight="1" spans="1:16">
      <c r="A24" s="94" t="s">
        <v>83</v>
      </c>
      <c r="B24" s="18">
        <v>1</v>
      </c>
      <c r="C24" s="18" t="s">
        <v>24</v>
      </c>
      <c r="D24" s="18" t="s">
        <v>50</v>
      </c>
      <c r="E24" s="9">
        <v>700</v>
      </c>
      <c r="F24" s="93" t="s">
        <v>84</v>
      </c>
      <c r="G24" s="94" t="s">
        <v>70</v>
      </c>
      <c r="H24" s="18">
        <v>2023</v>
      </c>
      <c r="I24" s="103">
        <f t="shared" si="5"/>
        <v>42</v>
      </c>
      <c r="J24" s="103">
        <v>42</v>
      </c>
      <c r="K24" s="103"/>
      <c r="L24" s="103"/>
      <c r="M24" s="94" t="s">
        <v>33</v>
      </c>
      <c r="N24" s="18"/>
      <c r="O24" s="18"/>
      <c r="P24" s="18"/>
    </row>
    <row r="25" s="81" customFormat="1" ht="70" customHeight="1" spans="1:16">
      <c r="A25" s="94" t="s">
        <v>85</v>
      </c>
      <c r="B25" s="18">
        <v>1</v>
      </c>
      <c r="C25" s="18" t="s">
        <v>24</v>
      </c>
      <c r="D25" s="18" t="s">
        <v>74</v>
      </c>
      <c r="E25" s="9">
        <v>1</v>
      </c>
      <c r="F25" s="93" t="s">
        <v>86</v>
      </c>
      <c r="G25" s="94" t="s">
        <v>87</v>
      </c>
      <c r="H25" s="18">
        <v>2023</v>
      </c>
      <c r="I25" s="103">
        <f t="shared" si="5"/>
        <v>30</v>
      </c>
      <c r="J25" s="103">
        <v>30</v>
      </c>
      <c r="K25" s="103"/>
      <c r="L25" s="103"/>
      <c r="M25" s="94" t="s">
        <v>33</v>
      </c>
      <c r="N25" s="18"/>
      <c r="O25" s="18"/>
      <c r="P25" s="18"/>
    </row>
    <row r="26" s="81" customFormat="1" ht="93" customHeight="1" spans="1:16">
      <c r="A26" s="94" t="s">
        <v>88</v>
      </c>
      <c r="B26" s="18">
        <v>1</v>
      </c>
      <c r="C26" s="18" t="s">
        <v>24</v>
      </c>
      <c r="D26" s="18" t="s">
        <v>74</v>
      </c>
      <c r="E26" s="9">
        <v>1</v>
      </c>
      <c r="F26" s="93" t="s">
        <v>89</v>
      </c>
      <c r="G26" s="94" t="s">
        <v>90</v>
      </c>
      <c r="H26" s="18">
        <v>2023</v>
      </c>
      <c r="I26" s="103">
        <f t="shared" si="5"/>
        <v>100</v>
      </c>
      <c r="J26" s="103">
        <v>100</v>
      </c>
      <c r="K26" s="103"/>
      <c r="L26" s="103"/>
      <c r="M26" s="94" t="s">
        <v>33</v>
      </c>
      <c r="N26" s="18"/>
      <c r="O26" s="18"/>
      <c r="P26" s="18"/>
    </row>
    <row r="27" s="83" customFormat="1" ht="63" customHeight="1" spans="1:16">
      <c r="A27" s="11" t="s">
        <v>91</v>
      </c>
      <c r="B27" s="96">
        <v>1</v>
      </c>
      <c r="C27" s="18" t="s">
        <v>24</v>
      </c>
      <c r="D27" s="18" t="s">
        <v>92</v>
      </c>
      <c r="E27" s="18">
        <v>1</v>
      </c>
      <c r="F27" s="97" t="s">
        <v>93</v>
      </c>
      <c r="G27" s="11" t="s">
        <v>94</v>
      </c>
      <c r="H27" s="18">
        <v>2023</v>
      </c>
      <c r="I27" s="44">
        <f t="shared" si="5"/>
        <v>339.65</v>
      </c>
      <c r="J27" s="44">
        <v>339.65</v>
      </c>
      <c r="K27" s="103"/>
      <c r="L27" s="103"/>
      <c r="M27" s="18" t="s">
        <v>95</v>
      </c>
      <c r="N27" s="18" t="s">
        <v>34</v>
      </c>
      <c r="O27" s="18" t="s">
        <v>35</v>
      </c>
      <c r="P27" s="18"/>
    </row>
    <row r="28" s="84" customFormat="1" ht="42" customHeight="1" spans="1:16">
      <c r="A28" s="11" t="s">
        <v>96</v>
      </c>
      <c r="B28" s="18">
        <v>1</v>
      </c>
      <c r="C28" s="18" t="s">
        <v>24</v>
      </c>
      <c r="D28" s="18" t="s">
        <v>60</v>
      </c>
      <c r="E28" s="98">
        <v>16.983</v>
      </c>
      <c r="F28" s="11" t="s">
        <v>97</v>
      </c>
      <c r="G28" s="18" t="s">
        <v>98</v>
      </c>
      <c r="H28" s="18">
        <v>2023</v>
      </c>
      <c r="I28" s="103">
        <f t="shared" si="5"/>
        <v>300</v>
      </c>
      <c r="J28" s="103">
        <v>300</v>
      </c>
      <c r="K28" s="103"/>
      <c r="L28" s="103"/>
      <c r="M28" s="18" t="s">
        <v>99</v>
      </c>
      <c r="N28" s="18" t="s">
        <v>34</v>
      </c>
      <c r="O28" s="18" t="s">
        <v>35</v>
      </c>
      <c r="P28" s="18"/>
    </row>
    <row r="29" s="81" customFormat="1" ht="90" customHeight="1" spans="1:16">
      <c r="A29" s="18" t="s">
        <v>100</v>
      </c>
      <c r="B29" s="18">
        <f>SUM(B30:B79)</f>
        <v>50</v>
      </c>
      <c r="C29" s="18"/>
      <c r="D29" s="18"/>
      <c r="E29" s="18"/>
      <c r="F29" s="18" t="s">
        <v>101</v>
      </c>
      <c r="G29" s="18"/>
      <c r="H29" s="18"/>
      <c r="I29" s="103">
        <f>SUM(I30:I80)</f>
        <v>7747.06</v>
      </c>
      <c r="J29" s="103">
        <f>SUM(J30:J80)</f>
        <v>7142.06</v>
      </c>
      <c r="K29" s="103">
        <f>SUM(K30:K80)</f>
        <v>605</v>
      </c>
      <c r="L29" s="103">
        <f>SUM(L30:L80)</f>
        <v>0</v>
      </c>
      <c r="M29" s="18"/>
      <c r="N29" s="18"/>
      <c r="O29" s="18"/>
      <c r="P29" s="18"/>
    </row>
    <row r="30" s="4" customFormat="1" ht="119" customHeight="1" spans="1:16">
      <c r="A30" s="93" t="s">
        <v>102</v>
      </c>
      <c r="B30" s="94">
        <v>1</v>
      </c>
      <c r="C30" s="94" t="s">
        <v>24</v>
      </c>
      <c r="D30" s="42" t="s">
        <v>50</v>
      </c>
      <c r="E30" s="42">
        <v>1330</v>
      </c>
      <c r="F30" s="93" t="s">
        <v>103</v>
      </c>
      <c r="G30" s="94" t="s">
        <v>104</v>
      </c>
      <c r="H30" s="94">
        <v>2022</v>
      </c>
      <c r="I30" s="94">
        <f t="shared" ref="I30:I80" si="6">J30+K30+L30</f>
        <v>40</v>
      </c>
      <c r="J30" s="94">
        <v>40</v>
      </c>
      <c r="K30" s="104"/>
      <c r="L30" s="104"/>
      <c r="M30" s="94" t="s">
        <v>33</v>
      </c>
      <c r="N30" s="94" t="s">
        <v>42</v>
      </c>
      <c r="O30" s="94" t="s">
        <v>35</v>
      </c>
      <c r="P30" s="105"/>
    </row>
    <row r="31" s="81" customFormat="1" ht="41" customHeight="1" spans="1:16">
      <c r="A31" s="93" t="s">
        <v>105</v>
      </c>
      <c r="B31" s="18">
        <v>1</v>
      </c>
      <c r="C31" s="18" t="s">
        <v>24</v>
      </c>
      <c r="D31" s="18" t="s">
        <v>60</v>
      </c>
      <c r="E31" s="9">
        <v>5.65</v>
      </c>
      <c r="F31" s="94" t="s">
        <v>106</v>
      </c>
      <c r="G31" s="94" t="s">
        <v>107</v>
      </c>
      <c r="H31" s="18">
        <v>2023</v>
      </c>
      <c r="I31" s="103">
        <f t="shared" si="6"/>
        <v>45.21</v>
      </c>
      <c r="J31" s="94">
        <v>45.21</v>
      </c>
      <c r="K31" s="103"/>
      <c r="L31" s="103"/>
      <c r="M31" s="94" t="s">
        <v>33</v>
      </c>
      <c r="N31" s="18" t="s">
        <v>34</v>
      </c>
      <c r="O31" s="18" t="s">
        <v>35</v>
      </c>
      <c r="P31" s="18"/>
    </row>
    <row r="32" s="81" customFormat="1" ht="41" customHeight="1" spans="1:16">
      <c r="A32" s="93" t="s">
        <v>108</v>
      </c>
      <c r="B32" s="18">
        <v>1</v>
      </c>
      <c r="C32" s="18" t="s">
        <v>24</v>
      </c>
      <c r="D32" s="18" t="s">
        <v>60</v>
      </c>
      <c r="E32" s="9">
        <v>11.7</v>
      </c>
      <c r="F32" s="94" t="s">
        <v>109</v>
      </c>
      <c r="G32" s="94" t="s">
        <v>110</v>
      </c>
      <c r="H32" s="18">
        <v>2023</v>
      </c>
      <c r="I32" s="103">
        <f t="shared" si="6"/>
        <v>52.72</v>
      </c>
      <c r="J32" s="94">
        <v>52.72</v>
      </c>
      <c r="K32" s="103"/>
      <c r="L32" s="103"/>
      <c r="M32" s="94" t="s">
        <v>33</v>
      </c>
      <c r="N32" s="18" t="s">
        <v>34</v>
      </c>
      <c r="O32" s="18" t="s">
        <v>35</v>
      </c>
      <c r="P32" s="18"/>
    </row>
    <row r="33" s="81" customFormat="1" ht="41" customHeight="1" spans="1:16">
      <c r="A33" s="93" t="s">
        <v>111</v>
      </c>
      <c r="B33" s="18">
        <v>1</v>
      </c>
      <c r="C33" s="18" t="s">
        <v>24</v>
      </c>
      <c r="D33" s="18" t="s">
        <v>60</v>
      </c>
      <c r="E33" s="9">
        <v>15.2</v>
      </c>
      <c r="F33" s="94" t="s">
        <v>112</v>
      </c>
      <c r="G33" s="94" t="s">
        <v>113</v>
      </c>
      <c r="H33" s="18">
        <v>2023</v>
      </c>
      <c r="I33" s="103">
        <f t="shared" si="6"/>
        <v>121.18</v>
      </c>
      <c r="J33" s="94">
        <v>121.18</v>
      </c>
      <c r="K33" s="103"/>
      <c r="L33" s="103"/>
      <c r="M33" s="94" t="s">
        <v>33</v>
      </c>
      <c r="N33" s="18" t="s">
        <v>34</v>
      </c>
      <c r="O33" s="18" t="s">
        <v>35</v>
      </c>
      <c r="P33" s="18"/>
    </row>
    <row r="34" s="81" customFormat="1" ht="41" customHeight="1" spans="1:16">
      <c r="A34" s="93" t="s">
        <v>114</v>
      </c>
      <c r="B34" s="18">
        <v>1</v>
      </c>
      <c r="C34" s="18" t="s">
        <v>24</v>
      </c>
      <c r="D34" s="18" t="s">
        <v>60</v>
      </c>
      <c r="E34" s="9">
        <v>10.1</v>
      </c>
      <c r="F34" s="94" t="s">
        <v>115</v>
      </c>
      <c r="G34" s="94" t="s">
        <v>116</v>
      </c>
      <c r="H34" s="18">
        <v>2023</v>
      </c>
      <c r="I34" s="103">
        <f t="shared" si="6"/>
        <v>34.58</v>
      </c>
      <c r="J34" s="94">
        <v>34.58</v>
      </c>
      <c r="K34" s="103"/>
      <c r="L34" s="103"/>
      <c r="M34" s="94" t="s">
        <v>33</v>
      </c>
      <c r="N34" s="18" t="s">
        <v>34</v>
      </c>
      <c r="O34" s="18" t="s">
        <v>35</v>
      </c>
      <c r="P34" s="18"/>
    </row>
    <row r="35" s="81" customFormat="1" ht="41" customHeight="1" spans="1:16">
      <c r="A35" s="93" t="s">
        <v>117</v>
      </c>
      <c r="B35" s="18">
        <v>1</v>
      </c>
      <c r="C35" s="18" t="s">
        <v>24</v>
      </c>
      <c r="D35" s="18" t="s">
        <v>60</v>
      </c>
      <c r="E35" s="9">
        <v>2.1</v>
      </c>
      <c r="F35" s="94" t="s">
        <v>118</v>
      </c>
      <c r="G35" s="94" t="s">
        <v>119</v>
      </c>
      <c r="H35" s="18">
        <v>2023</v>
      </c>
      <c r="I35" s="103">
        <f t="shared" si="6"/>
        <v>9.27</v>
      </c>
      <c r="J35" s="94">
        <v>9.27</v>
      </c>
      <c r="K35" s="103"/>
      <c r="L35" s="103"/>
      <c r="M35" s="94" t="s">
        <v>33</v>
      </c>
      <c r="N35" s="18" t="s">
        <v>34</v>
      </c>
      <c r="O35" s="18" t="s">
        <v>35</v>
      </c>
      <c r="P35" s="18"/>
    </row>
    <row r="36" s="81" customFormat="1" ht="41" customHeight="1" spans="1:16">
      <c r="A36" s="93" t="s">
        <v>120</v>
      </c>
      <c r="B36" s="18">
        <v>1</v>
      </c>
      <c r="C36" s="18" t="s">
        <v>24</v>
      </c>
      <c r="D36" s="18" t="s">
        <v>60</v>
      </c>
      <c r="E36" s="9">
        <v>11.72</v>
      </c>
      <c r="F36" s="94" t="s">
        <v>121</v>
      </c>
      <c r="G36" s="94" t="s">
        <v>122</v>
      </c>
      <c r="H36" s="18">
        <v>2023</v>
      </c>
      <c r="I36" s="103">
        <f t="shared" si="6"/>
        <v>75.5</v>
      </c>
      <c r="J36" s="94">
        <v>75.5</v>
      </c>
      <c r="K36" s="103"/>
      <c r="L36" s="103"/>
      <c r="M36" s="94" t="s">
        <v>33</v>
      </c>
      <c r="N36" s="18" t="s">
        <v>34</v>
      </c>
      <c r="O36" s="18" t="s">
        <v>35</v>
      </c>
      <c r="P36" s="18"/>
    </row>
    <row r="37" s="81" customFormat="1" ht="41" customHeight="1" spans="1:16">
      <c r="A37" s="93" t="s">
        <v>123</v>
      </c>
      <c r="B37" s="18">
        <v>1</v>
      </c>
      <c r="C37" s="18" t="s">
        <v>24</v>
      </c>
      <c r="D37" s="18" t="s">
        <v>60</v>
      </c>
      <c r="E37" s="9">
        <v>9.66</v>
      </c>
      <c r="F37" s="94" t="s">
        <v>124</v>
      </c>
      <c r="G37" s="94" t="s">
        <v>125</v>
      </c>
      <c r="H37" s="18">
        <v>2023</v>
      </c>
      <c r="I37" s="103">
        <f t="shared" si="6"/>
        <v>40.22</v>
      </c>
      <c r="J37" s="94">
        <v>40.22</v>
      </c>
      <c r="K37" s="103"/>
      <c r="L37" s="103"/>
      <c r="M37" s="94" t="s">
        <v>33</v>
      </c>
      <c r="N37" s="18" t="s">
        <v>34</v>
      </c>
      <c r="O37" s="18" t="s">
        <v>35</v>
      </c>
      <c r="P37" s="18"/>
    </row>
    <row r="38" s="81" customFormat="1" ht="41" customHeight="1" spans="1:16">
      <c r="A38" s="93" t="s">
        <v>126</v>
      </c>
      <c r="B38" s="18">
        <v>1</v>
      </c>
      <c r="C38" s="18" t="s">
        <v>24</v>
      </c>
      <c r="D38" s="18" t="s">
        <v>60</v>
      </c>
      <c r="E38" s="9">
        <v>6.46</v>
      </c>
      <c r="F38" s="94" t="s">
        <v>127</v>
      </c>
      <c r="G38" s="94" t="s">
        <v>128</v>
      </c>
      <c r="H38" s="18">
        <v>2023</v>
      </c>
      <c r="I38" s="103">
        <f t="shared" si="6"/>
        <v>39.86</v>
      </c>
      <c r="J38" s="94">
        <v>39.86</v>
      </c>
      <c r="K38" s="103"/>
      <c r="L38" s="103"/>
      <c r="M38" s="94" t="s">
        <v>33</v>
      </c>
      <c r="N38" s="18" t="s">
        <v>34</v>
      </c>
      <c r="O38" s="18" t="s">
        <v>35</v>
      </c>
      <c r="P38" s="18"/>
    </row>
    <row r="39" s="81" customFormat="1" ht="41" customHeight="1" spans="1:16">
      <c r="A39" s="93" t="s">
        <v>129</v>
      </c>
      <c r="B39" s="18">
        <v>1</v>
      </c>
      <c r="C39" s="18" t="s">
        <v>24</v>
      </c>
      <c r="D39" s="18" t="s">
        <v>60</v>
      </c>
      <c r="E39" s="9">
        <v>1.65</v>
      </c>
      <c r="F39" s="94" t="s">
        <v>130</v>
      </c>
      <c r="G39" s="94" t="s">
        <v>131</v>
      </c>
      <c r="H39" s="18">
        <v>2023</v>
      </c>
      <c r="I39" s="103">
        <f t="shared" si="6"/>
        <v>10.36</v>
      </c>
      <c r="J39" s="94">
        <v>10.36</v>
      </c>
      <c r="K39" s="103"/>
      <c r="L39" s="103"/>
      <c r="M39" s="94" t="s">
        <v>33</v>
      </c>
      <c r="N39" s="18" t="s">
        <v>34</v>
      </c>
      <c r="O39" s="18" t="s">
        <v>35</v>
      </c>
      <c r="P39" s="18"/>
    </row>
    <row r="40" s="81" customFormat="1" ht="41" customHeight="1" spans="1:16">
      <c r="A40" s="93" t="s">
        <v>132</v>
      </c>
      <c r="B40" s="18">
        <v>1</v>
      </c>
      <c r="C40" s="18" t="s">
        <v>24</v>
      </c>
      <c r="D40" s="18" t="s">
        <v>60</v>
      </c>
      <c r="E40" s="9">
        <v>31.38</v>
      </c>
      <c r="F40" s="94" t="s">
        <v>133</v>
      </c>
      <c r="G40" s="94" t="s">
        <v>134</v>
      </c>
      <c r="H40" s="18">
        <v>2023</v>
      </c>
      <c r="I40" s="103">
        <f t="shared" si="6"/>
        <v>96.41</v>
      </c>
      <c r="J40" s="94">
        <v>96.41</v>
      </c>
      <c r="K40" s="103"/>
      <c r="L40" s="103"/>
      <c r="M40" s="94" t="s">
        <v>33</v>
      </c>
      <c r="N40" s="18" t="s">
        <v>34</v>
      </c>
      <c r="O40" s="18" t="s">
        <v>35</v>
      </c>
      <c r="P40" s="18"/>
    </row>
    <row r="41" s="81" customFormat="1" ht="41" customHeight="1" spans="1:16">
      <c r="A41" s="93" t="s">
        <v>135</v>
      </c>
      <c r="B41" s="18">
        <v>1</v>
      </c>
      <c r="C41" s="18" t="s">
        <v>24</v>
      </c>
      <c r="D41" s="18" t="s">
        <v>60</v>
      </c>
      <c r="E41" s="9">
        <v>10.9</v>
      </c>
      <c r="F41" s="94" t="s">
        <v>136</v>
      </c>
      <c r="G41" s="94" t="s">
        <v>137</v>
      </c>
      <c r="H41" s="18">
        <v>2023</v>
      </c>
      <c r="I41" s="103">
        <f t="shared" si="6"/>
        <v>38.76</v>
      </c>
      <c r="J41" s="94">
        <v>38.76</v>
      </c>
      <c r="K41" s="103"/>
      <c r="L41" s="103"/>
      <c r="M41" s="94" t="s">
        <v>33</v>
      </c>
      <c r="N41" s="18" t="s">
        <v>34</v>
      </c>
      <c r="O41" s="18" t="s">
        <v>35</v>
      </c>
      <c r="P41" s="18"/>
    </row>
    <row r="42" s="81" customFormat="1" ht="41" customHeight="1" spans="1:16">
      <c r="A42" s="93" t="s">
        <v>138</v>
      </c>
      <c r="B42" s="18">
        <v>1</v>
      </c>
      <c r="C42" s="18" t="s">
        <v>24</v>
      </c>
      <c r="D42" s="18" t="s">
        <v>60</v>
      </c>
      <c r="E42" s="9">
        <v>10</v>
      </c>
      <c r="F42" s="94" t="s">
        <v>139</v>
      </c>
      <c r="G42" s="94" t="s">
        <v>140</v>
      </c>
      <c r="H42" s="18">
        <v>2023</v>
      </c>
      <c r="I42" s="103">
        <f t="shared" si="6"/>
        <v>25.94</v>
      </c>
      <c r="J42" s="94">
        <v>25.94</v>
      </c>
      <c r="K42" s="103"/>
      <c r="L42" s="103"/>
      <c r="M42" s="94" t="s">
        <v>33</v>
      </c>
      <c r="N42" s="18" t="s">
        <v>34</v>
      </c>
      <c r="O42" s="18" t="s">
        <v>35</v>
      </c>
      <c r="P42" s="18"/>
    </row>
    <row r="43" s="81" customFormat="1" ht="41" customHeight="1" spans="1:16">
      <c r="A43" s="93" t="s">
        <v>141</v>
      </c>
      <c r="B43" s="18">
        <v>1</v>
      </c>
      <c r="C43" s="18" t="s">
        <v>24</v>
      </c>
      <c r="D43" s="18" t="s">
        <v>60</v>
      </c>
      <c r="E43" s="9">
        <v>2.79</v>
      </c>
      <c r="F43" s="94" t="s">
        <v>142</v>
      </c>
      <c r="G43" s="94" t="s">
        <v>143</v>
      </c>
      <c r="H43" s="18">
        <v>2023</v>
      </c>
      <c r="I43" s="103">
        <f t="shared" si="6"/>
        <v>10.16</v>
      </c>
      <c r="J43" s="94">
        <v>10.16</v>
      </c>
      <c r="K43" s="103"/>
      <c r="L43" s="103"/>
      <c r="M43" s="94" t="s">
        <v>33</v>
      </c>
      <c r="N43" s="18" t="s">
        <v>34</v>
      </c>
      <c r="O43" s="18" t="s">
        <v>35</v>
      </c>
      <c r="P43" s="18"/>
    </row>
    <row r="44" s="81" customFormat="1" ht="70" customHeight="1" spans="1:16">
      <c r="A44" s="99" t="s">
        <v>144</v>
      </c>
      <c r="B44" s="18">
        <v>1</v>
      </c>
      <c r="C44" s="18" t="s">
        <v>24</v>
      </c>
      <c r="D44" s="18" t="s">
        <v>145</v>
      </c>
      <c r="E44" s="18">
        <v>150</v>
      </c>
      <c r="F44" s="99" t="s">
        <v>146</v>
      </c>
      <c r="G44" s="94" t="s">
        <v>147</v>
      </c>
      <c r="H44" s="18">
        <v>2023</v>
      </c>
      <c r="I44" s="103">
        <f t="shared" si="6"/>
        <v>1500</v>
      </c>
      <c r="J44" s="103">
        <v>1500</v>
      </c>
      <c r="K44" s="103"/>
      <c r="L44" s="103"/>
      <c r="M44" s="94" t="s">
        <v>33</v>
      </c>
      <c r="N44" s="18" t="s">
        <v>34</v>
      </c>
      <c r="O44" s="18" t="s">
        <v>35</v>
      </c>
      <c r="P44" s="18"/>
    </row>
    <row r="45" s="81" customFormat="1" ht="67" customHeight="1" spans="1:16">
      <c r="A45" s="94" t="s">
        <v>148</v>
      </c>
      <c r="B45" s="18">
        <v>1</v>
      </c>
      <c r="C45" s="18" t="s">
        <v>24</v>
      </c>
      <c r="D45" s="18" t="s">
        <v>25</v>
      </c>
      <c r="E45" s="9">
        <v>0.5</v>
      </c>
      <c r="F45" s="93" t="s">
        <v>149</v>
      </c>
      <c r="G45" s="94" t="s">
        <v>150</v>
      </c>
      <c r="H45" s="18">
        <v>2023</v>
      </c>
      <c r="I45" s="103">
        <f t="shared" si="6"/>
        <v>300</v>
      </c>
      <c r="J45" s="103">
        <v>300</v>
      </c>
      <c r="K45" s="103"/>
      <c r="L45" s="103"/>
      <c r="M45" s="94" t="s">
        <v>33</v>
      </c>
      <c r="N45" s="18" t="s">
        <v>34</v>
      </c>
      <c r="O45" s="18" t="s">
        <v>35</v>
      </c>
      <c r="P45" s="18"/>
    </row>
    <row r="46" s="81" customFormat="1" ht="105" customHeight="1" spans="1:16">
      <c r="A46" s="100" t="s">
        <v>151</v>
      </c>
      <c r="B46" s="18">
        <v>1</v>
      </c>
      <c r="C46" s="18" t="s">
        <v>24</v>
      </c>
      <c r="D46" s="18" t="s">
        <v>25</v>
      </c>
      <c r="E46" s="9">
        <v>6</v>
      </c>
      <c r="F46" s="94" t="s">
        <v>152</v>
      </c>
      <c r="G46" s="99" t="s">
        <v>153</v>
      </c>
      <c r="H46" s="18">
        <v>2023</v>
      </c>
      <c r="I46" s="106">
        <f t="shared" si="6"/>
        <v>672.74</v>
      </c>
      <c r="J46" s="106">
        <v>672.74</v>
      </c>
      <c r="K46" s="103"/>
      <c r="L46" s="103"/>
      <c r="M46" s="94" t="s">
        <v>33</v>
      </c>
      <c r="N46" s="18" t="s">
        <v>34</v>
      </c>
      <c r="O46" s="18" t="s">
        <v>35</v>
      </c>
      <c r="P46" s="18"/>
    </row>
    <row r="47" s="81" customFormat="1" ht="127" customHeight="1" spans="1:16">
      <c r="A47" s="94" t="s">
        <v>154</v>
      </c>
      <c r="B47" s="18">
        <v>1</v>
      </c>
      <c r="C47" s="18" t="s">
        <v>24</v>
      </c>
      <c r="D47" s="18" t="s">
        <v>25</v>
      </c>
      <c r="E47" s="9">
        <v>6.6</v>
      </c>
      <c r="F47" s="93" t="s">
        <v>155</v>
      </c>
      <c r="G47" s="94" t="s">
        <v>156</v>
      </c>
      <c r="H47" s="18">
        <v>2023</v>
      </c>
      <c r="I47" s="103">
        <f t="shared" si="6"/>
        <v>468</v>
      </c>
      <c r="J47" s="103">
        <v>468</v>
      </c>
      <c r="K47" s="103"/>
      <c r="L47" s="103"/>
      <c r="M47" s="94" t="s">
        <v>33</v>
      </c>
      <c r="N47" s="18" t="s">
        <v>34</v>
      </c>
      <c r="O47" s="18" t="s">
        <v>35</v>
      </c>
      <c r="P47" s="18"/>
    </row>
    <row r="48" s="81" customFormat="1" ht="33.95" customHeight="1" spans="1:16">
      <c r="A48" s="94" t="s">
        <v>157</v>
      </c>
      <c r="B48" s="18">
        <v>1</v>
      </c>
      <c r="C48" s="18" t="s">
        <v>24</v>
      </c>
      <c r="D48" s="18" t="s">
        <v>60</v>
      </c>
      <c r="E48" s="9">
        <v>2.2</v>
      </c>
      <c r="F48" s="93" t="s">
        <v>158</v>
      </c>
      <c r="G48" s="94" t="s">
        <v>159</v>
      </c>
      <c r="H48" s="18">
        <v>2023</v>
      </c>
      <c r="I48" s="103">
        <f t="shared" si="6"/>
        <v>15.6</v>
      </c>
      <c r="J48" s="103">
        <v>15.6</v>
      </c>
      <c r="K48" s="103"/>
      <c r="L48" s="103"/>
      <c r="M48" s="94" t="s">
        <v>33</v>
      </c>
      <c r="N48" s="18" t="s">
        <v>34</v>
      </c>
      <c r="O48" s="18" t="s">
        <v>35</v>
      </c>
      <c r="P48" s="18"/>
    </row>
    <row r="49" s="81" customFormat="1" ht="33.95" customHeight="1" spans="1:16">
      <c r="A49" s="94" t="s">
        <v>160</v>
      </c>
      <c r="B49" s="18">
        <v>1</v>
      </c>
      <c r="C49" s="18" t="s">
        <v>24</v>
      </c>
      <c r="D49" s="18" t="s">
        <v>60</v>
      </c>
      <c r="E49" s="9">
        <v>1.5</v>
      </c>
      <c r="F49" s="93" t="s">
        <v>161</v>
      </c>
      <c r="G49" s="94" t="s">
        <v>162</v>
      </c>
      <c r="H49" s="18">
        <v>2023</v>
      </c>
      <c r="I49" s="103">
        <f t="shared" si="6"/>
        <v>10</v>
      </c>
      <c r="J49" s="103">
        <v>10</v>
      </c>
      <c r="K49" s="103"/>
      <c r="L49" s="103"/>
      <c r="M49" s="94" t="s">
        <v>33</v>
      </c>
      <c r="N49" s="18" t="s">
        <v>34</v>
      </c>
      <c r="O49" s="18" t="s">
        <v>35</v>
      </c>
      <c r="P49" s="18"/>
    </row>
    <row r="50" s="81" customFormat="1" ht="33.95" customHeight="1" spans="1:16">
      <c r="A50" s="94" t="s">
        <v>163</v>
      </c>
      <c r="B50" s="18">
        <v>1</v>
      </c>
      <c r="C50" s="18" t="s">
        <v>24</v>
      </c>
      <c r="D50" s="18" t="s">
        <v>60</v>
      </c>
      <c r="E50" s="9">
        <v>2.9</v>
      </c>
      <c r="F50" s="93" t="s">
        <v>164</v>
      </c>
      <c r="G50" s="94" t="s">
        <v>165</v>
      </c>
      <c r="H50" s="18">
        <v>2023</v>
      </c>
      <c r="I50" s="103">
        <f t="shared" si="6"/>
        <v>16.2</v>
      </c>
      <c r="J50" s="103">
        <v>16.2</v>
      </c>
      <c r="K50" s="103"/>
      <c r="L50" s="103"/>
      <c r="M50" s="94" t="s">
        <v>33</v>
      </c>
      <c r="N50" s="18" t="s">
        <v>34</v>
      </c>
      <c r="O50" s="18" t="s">
        <v>35</v>
      </c>
      <c r="P50" s="18"/>
    </row>
    <row r="51" s="81" customFormat="1" ht="33.95" customHeight="1" spans="1:16">
      <c r="A51" s="94" t="s">
        <v>166</v>
      </c>
      <c r="B51" s="18">
        <v>1</v>
      </c>
      <c r="C51" s="18" t="s">
        <v>24</v>
      </c>
      <c r="D51" s="18" t="s">
        <v>60</v>
      </c>
      <c r="E51" s="9">
        <v>8.4</v>
      </c>
      <c r="F51" s="93" t="s">
        <v>167</v>
      </c>
      <c r="G51" s="94" t="s">
        <v>168</v>
      </c>
      <c r="H51" s="18">
        <v>2023</v>
      </c>
      <c r="I51" s="103">
        <f t="shared" si="6"/>
        <v>45.2</v>
      </c>
      <c r="J51" s="103">
        <v>45.2</v>
      </c>
      <c r="K51" s="103"/>
      <c r="L51" s="103"/>
      <c r="M51" s="94" t="s">
        <v>33</v>
      </c>
      <c r="N51" s="18" t="s">
        <v>34</v>
      </c>
      <c r="O51" s="18" t="s">
        <v>35</v>
      </c>
      <c r="P51" s="18"/>
    </row>
    <row r="52" s="81" customFormat="1" ht="33.95" customHeight="1" spans="1:16">
      <c r="A52" s="94" t="s">
        <v>169</v>
      </c>
      <c r="B52" s="18">
        <v>1</v>
      </c>
      <c r="C52" s="18" t="s">
        <v>24</v>
      </c>
      <c r="D52" s="18" t="s">
        <v>60</v>
      </c>
      <c r="E52" s="9">
        <v>25</v>
      </c>
      <c r="F52" s="93" t="s">
        <v>170</v>
      </c>
      <c r="G52" s="94" t="s">
        <v>58</v>
      </c>
      <c r="H52" s="18">
        <v>2023</v>
      </c>
      <c r="I52" s="103">
        <f t="shared" si="6"/>
        <v>111.17</v>
      </c>
      <c r="J52" s="103">
        <v>111.17</v>
      </c>
      <c r="K52" s="103"/>
      <c r="L52" s="103"/>
      <c r="M52" s="94" t="s">
        <v>33</v>
      </c>
      <c r="N52" s="18" t="s">
        <v>34</v>
      </c>
      <c r="O52" s="18" t="s">
        <v>35</v>
      </c>
      <c r="P52" s="18"/>
    </row>
    <row r="53" s="81" customFormat="1" ht="33.95" customHeight="1" spans="1:16">
      <c r="A53" s="94" t="s">
        <v>171</v>
      </c>
      <c r="B53" s="18">
        <v>1</v>
      </c>
      <c r="C53" s="18" t="s">
        <v>24</v>
      </c>
      <c r="D53" s="18" t="s">
        <v>60</v>
      </c>
      <c r="E53" s="9">
        <v>3.5</v>
      </c>
      <c r="F53" s="93" t="s">
        <v>172</v>
      </c>
      <c r="G53" s="94" t="s">
        <v>173</v>
      </c>
      <c r="H53" s="18">
        <v>2023</v>
      </c>
      <c r="I53" s="103">
        <f t="shared" si="6"/>
        <v>8</v>
      </c>
      <c r="J53" s="103">
        <v>8</v>
      </c>
      <c r="K53" s="103"/>
      <c r="L53" s="103"/>
      <c r="M53" s="94" t="s">
        <v>33</v>
      </c>
      <c r="N53" s="18" t="s">
        <v>34</v>
      </c>
      <c r="O53" s="18" t="s">
        <v>35</v>
      </c>
      <c r="P53" s="18"/>
    </row>
    <row r="54" s="81" customFormat="1" ht="33.95" customHeight="1" spans="1:16">
      <c r="A54" s="94" t="s">
        <v>174</v>
      </c>
      <c r="B54" s="18">
        <v>1</v>
      </c>
      <c r="C54" s="18" t="s">
        <v>24</v>
      </c>
      <c r="D54" s="18" t="s">
        <v>60</v>
      </c>
      <c r="E54" s="9">
        <v>13</v>
      </c>
      <c r="F54" s="93" t="s">
        <v>175</v>
      </c>
      <c r="G54" s="94" t="s">
        <v>176</v>
      </c>
      <c r="H54" s="18">
        <v>2023</v>
      </c>
      <c r="I54" s="103">
        <f t="shared" si="6"/>
        <v>30</v>
      </c>
      <c r="J54" s="103">
        <v>30</v>
      </c>
      <c r="K54" s="103"/>
      <c r="L54" s="103"/>
      <c r="M54" s="94" t="s">
        <v>33</v>
      </c>
      <c r="N54" s="18" t="s">
        <v>34</v>
      </c>
      <c r="O54" s="18" t="s">
        <v>35</v>
      </c>
      <c r="P54" s="18"/>
    </row>
    <row r="55" s="81" customFormat="1" ht="33.95" customHeight="1" spans="1:16">
      <c r="A55" s="94" t="s">
        <v>177</v>
      </c>
      <c r="B55" s="18">
        <v>1</v>
      </c>
      <c r="C55" s="18" t="s">
        <v>24</v>
      </c>
      <c r="D55" s="18" t="s">
        <v>60</v>
      </c>
      <c r="E55" s="9">
        <v>6.63</v>
      </c>
      <c r="F55" s="93" t="s">
        <v>178</v>
      </c>
      <c r="G55" s="94" t="s">
        <v>179</v>
      </c>
      <c r="H55" s="18">
        <v>2023</v>
      </c>
      <c r="I55" s="103">
        <f t="shared" si="6"/>
        <v>16</v>
      </c>
      <c r="J55" s="103">
        <v>16</v>
      </c>
      <c r="K55" s="103"/>
      <c r="L55" s="103"/>
      <c r="M55" s="94" t="s">
        <v>33</v>
      </c>
      <c r="N55" s="18" t="s">
        <v>34</v>
      </c>
      <c r="O55" s="18" t="s">
        <v>35</v>
      </c>
      <c r="P55" s="18"/>
    </row>
    <row r="56" s="81" customFormat="1" ht="33.95" customHeight="1" spans="1:16">
      <c r="A56" s="94" t="s">
        <v>180</v>
      </c>
      <c r="B56" s="18">
        <v>1</v>
      </c>
      <c r="C56" s="18" t="s">
        <v>24</v>
      </c>
      <c r="D56" s="18" t="s">
        <v>60</v>
      </c>
      <c r="E56" s="9">
        <v>10.308</v>
      </c>
      <c r="F56" s="93" t="s">
        <v>181</v>
      </c>
      <c r="G56" s="94" t="s">
        <v>182</v>
      </c>
      <c r="H56" s="18">
        <v>2023</v>
      </c>
      <c r="I56" s="103">
        <f t="shared" si="6"/>
        <v>35</v>
      </c>
      <c r="J56" s="103">
        <v>35</v>
      </c>
      <c r="K56" s="103"/>
      <c r="L56" s="103"/>
      <c r="M56" s="94" t="s">
        <v>33</v>
      </c>
      <c r="N56" s="18" t="s">
        <v>34</v>
      </c>
      <c r="O56" s="18" t="s">
        <v>35</v>
      </c>
      <c r="P56" s="18"/>
    </row>
    <row r="57" s="81" customFormat="1" ht="33.95" customHeight="1" spans="1:16">
      <c r="A57" s="94" t="s">
        <v>183</v>
      </c>
      <c r="B57" s="18">
        <v>1</v>
      </c>
      <c r="C57" s="18" t="s">
        <v>24</v>
      </c>
      <c r="D57" s="18" t="s">
        <v>60</v>
      </c>
      <c r="E57" s="9">
        <v>2.4</v>
      </c>
      <c r="F57" s="93" t="s">
        <v>184</v>
      </c>
      <c r="G57" s="94" t="s">
        <v>185</v>
      </c>
      <c r="H57" s="18">
        <v>2023</v>
      </c>
      <c r="I57" s="103">
        <f t="shared" si="6"/>
        <v>17</v>
      </c>
      <c r="J57" s="103">
        <v>17</v>
      </c>
      <c r="K57" s="103"/>
      <c r="L57" s="103"/>
      <c r="M57" s="94" t="s">
        <v>33</v>
      </c>
      <c r="N57" s="18" t="s">
        <v>34</v>
      </c>
      <c r="O57" s="18" t="s">
        <v>35</v>
      </c>
      <c r="P57" s="18"/>
    </row>
    <row r="58" s="81" customFormat="1" ht="33.95" customHeight="1" spans="1:16">
      <c r="A58" s="94" t="s">
        <v>186</v>
      </c>
      <c r="B58" s="18">
        <v>1</v>
      </c>
      <c r="C58" s="18" t="s">
        <v>24</v>
      </c>
      <c r="D58" s="18" t="s">
        <v>60</v>
      </c>
      <c r="E58" s="9">
        <v>9.9</v>
      </c>
      <c r="F58" s="93" t="s">
        <v>187</v>
      </c>
      <c r="G58" s="94" t="s">
        <v>188</v>
      </c>
      <c r="H58" s="18">
        <v>2023</v>
      </c>
      <c r="I58" s="103">
        <f t="shared" si="6"/>
        <v>99</v>
      </c>
      <c r="J58" s="103">
        <v>99</v>
      </c>
      <c r="K58" s="103"/>
      <c r="L58" s="103"/>
      <c r="M58" s="94" t="s">
        <v>33</v>
      </c>
      <c r="N58" s="18" t="s">
        <v>34</v>
      </c>
      <c r="O58" s="18" t="s">
        <v>35</v>
      </c>
      <c r="P58" s="18"/>
    </row>
    <row r="59" s="81" customFormat="1" ht="33.95" customHeight="1" spans="1:16">
      <c r="A59" s="94" t="s">
        <v>189</v>
      </c>
      <c r="B59" s="18">
        <v>1</v>
      </c>
      <c r="C59" s="18" t="s">
        <v>24</v>
      </c>
      <c r="D59" s="18" t="s">
        <v>60</v>
      </c>
      <c r="E59" s="9">
        <v>17.5</v>
      </c>
      <c r="F59" s="93" t="s">
        <v>190</v>
      </c>
      <c r="G59" s="94" t="s">
        <v>191</v>
      </c>
      <c r="H59" s="18">
        <v>2023</v>
      </c>
      <c r="I59" s="103">
        <f t="shared" si="6"/>
        <v>44.3</v>
      </c>
      <c r="J59" s="103">
        <v>44.3</v>
      </c>
      <c r="K59" s="103"/>
      <c r="L59" s="103"/>
      <c r="M59" s="94" t="s">
        <v>33</v>
      </c>
      <c r="N59" s="18" t="s">
        <v>34</v>
      </c>
      <c r="O59" s="18" t="s">
        <v>35</v>
      </c>
      <c r="P59" s="18"/>
    </row>
    <row r="60" s="81" customFormat="1" ht="33.95" customHeight="1" spans="1:16">
      <c r="A60" s="94" t="s">
        <v>192</v>
      </c>
      <c r="B60" s="18">
        <v>1</v>
      </c>
      <c r="C60" s="18" t="s">
        <v>24</v>
      </c>
      <c r="D60" s="18" t="s">
        <v>60</v>
      </c>
      <c r="E60" s="9">
        <v>12.7</v>
      </c>
      <c r="F60" s="93" t="s">
        <v>193</v>
      </c>
      <c r="G60" s="94" t="s">
        <v>194</v>
      </c>
      <c r="H60" s="18">
        <v>2023</v>
      </c>
      <c r="I60" s="103">
        <f t="shared" si="6"/>
        <v>52.53</v>
      </c>
      <c r="J60" s="103">
        <v>52.53</v>
      </c>
      <c r="K60" s="103"/>
      <c r="L60" s="103"/>
      <c r="M60" s="94" t="s">
        <v>33</v>
      </c>
      <c r="N60" s="18" t="s">
        <v>34</v>
      </c>
      <c r="O60" s="18" t="s">
        <v>35</v>
      </c>
      <c r="P60" s="18"/>
    </row>
    <row r="61" s="81" customFormat="1" ht="48" customHeight="1" spans="1:16">
      <c r="A61" s="94" t="s">
        <v>195</v>
      </c>
      <c r="B61" s="101">
        <v>1</v>
      </c>
      <c r="C61" s="18" t="s">
        <v>24</v>
      </c>
      <c r="D61" s="18" t="s">
        <v>60</v>
      </c>
      <c r="E61" s="9">
        <v>5.982</v>
      </c>
      <c r="F61" s="94" t="s">
        <v>196</v>
      </c>
      <c r="G61" s="94" t="s">
        <v>197</v>
      </c>
      <c r="H61" s="18">
        <v>2023</v>
      </c>
      <c r="I61" s="103">
        <f t="shared" si="6"/>
        <v>308.94</v>
      </c>
      <c r="J61" s="103">
        <v>308.94</v>
      </c>
      <c r="K61" s="103"/>
      <c r="L61" s="103"/>
      <c r="M61" s="107" t="s">
        <v>99</v>
      </c>
      <c r="N61" s="18" t="s">
        <v>34</v>
      </c>
      <c r="O61" s="18" t="s">
        <v>35</v>
      </c>
      <c r="P61" s="18"/>
    </row>
    <row r="62" s="81" customFormat="1" ht="55" customHeight="1" spans="1:16">
      <c r="A62" s="94" t="s">
        <v>198</v>
      </c>
      <c r="B62" s="101">
        <v>1</v>
      </c>
      <c r="C62" s="18" t="s">
        <v>24</v>
      </c>
      <c r="D62" s="18" t="s">
        <v>60</v>
      </c>
      <c r="E62" s="9">
        <v>5.004</v>
      </c>
      <c r="F62" s="94" t="s">
        <v>199</v>
      </c>
      <c r="G62" s="94" t="s">
        <v>200</v>
      </c>
      <c r="H62" s="18">
        <v>2023</v>
      </c>
      <c r="I62" s="103">
        <f t="shared" si="6"/>
        <v>264</v>
      </c>
      <c r="J62" s="103">
        <v>264</v>
      </c>
      <c r="K62" s="103"/>
      <c r="L62" s="103"/>
      <c r="M62" s="107" t="s">
        <v>99</v>
      </c>
      <c r="N62" s="18" t="s">
        <v>34</v>
      </c>
      <c r="O62" s="18" t="s">
        <v>35</v>
      </c>
      <c r="P62" s="18"/>
    </row>
    <row r="63" s="81" customFormat="1" ht="50" customHeight="1" spans="1:16">
      <c r="A63" s="94" t="s">
        <v>201</v>
      </c>
      <c r="B63" s="101">
        <v>1</v>
      </c>
      <c r="C63" s="18" t="s">
        <v>24</v>
      </c>
      <c r="D63" s="18" t="s">
        <v>60</v>
      </c>
      <c r="E63" s="9">
        <v>1.38</v>
      </c>
      <c r="F63" s="94" t="s">
        <v>202</v>
      </c>
      <c r="G63" s="94" t="s">
        <v>203</v>
      </c>
      <c r="H63" s="18">
        <v>2023</v>
      </c>
      <c r="I63" s="103">
        <f t="shared" si="6"/>
        <v>80</v>
      </c>
      <c r="J63" s="103">
        <v>80</v>
      </c>
      <c r="K63" s="103"/>
      <c r="L63" s="103"/>
      <c r="M63" s="107" t="s">
        <v>99</v>
      </c>
      <c r="N63" s="18" t="s">
        <v>34</v>
      </c>
      <c r="O63" s="18" t="s">
        <v>35</v>
      </c>
      <c r="P63" s="18"/>
    </row>
    <row r="64" s="81" customFormat="1" ht="50" customHeight="1" spans="1:16">
      <c r="A64" s="94" t="s">
        <v>204</v>
      </c>
      <c r="B64" s="101">
        <v>1</v>
      </c>
      <c r="C64" s="18" t="s">
        <v>24</v>
      </c>
      <c r="D64" s="18" t="s">
        <v>60</v>
      </c>
      <c r="E64" s="9">
        <v>1.27</v>
      </c>
      <c r="F64" s="94" t="s">
        <v>205</v>
      </c>
      <c r="G64" s="94" t="s">
        <v>206</v>
      </c>
      <c r="H64" s="18">
        <v>2023</v>
      </c>
      <c r="I64" s="103">
        <f t="shared" si="6"/>
        <v>76.2</v>
      </c>
      <c r="J64" s="103">
        <v>76.2</v>
      </c>
      <c r="K64" s="103"/>
      <c r="L64" s="103"/>
      <c r="M64" s="107" t="s">
        <v>99</v>
      </c>
      <c r="N64" s="18" t="s">
        <v>34</v>
      </c>
      <c r="O64" s="18" t="s">
        <v>35</v>
      </c>
      <c r="P64" s="18"/>
    </row>
    <row r="65" s="85" customFormat="1" ht="50" customHeight="1" spans="1:16">
      <c r="A65" s="18" t="s">
        <v>207</v>
      </c>
      <c r="B65" s="18">
        <v>1</v>
      </c>
      <c r="C65" s="18" t="s">
        <v>208</v>
      </c>
      <c r="D65" s="18" t="s">
        <v>60</v>
      </c>
      <c r="E65" s="98">
        <v>25.35</v>
      </c>
      <c r="F65" s="18" t="s">
        <v>209</v>
      </c>
      <c r="G65" s="18" t="s">
        <v>182</v>
      </c>
      <c r="H65" s="18">
        <v>2023</v>
      </c>
      <c r="I65" s="103">
        <f t="shared" si="6"/>
        <v>605</v>
      </c>
      <c r="J65" s="103"/>
      <c r="K65" s="103">
        <v>605</v>
      </c>
      <c r="L65" s="103"/>
      <c r="M65" s="18" t="s">
        <v>99</v>
      </c>
      <c r="N65" s="18" t="s">
        <v>34</v>
      </c>
      <c r="O65" s="18" t="s">
        <v>35</v>
      </c>
      <c r="P65" s="18"/>
    </row>
    <row r="66" s="81" customFormat="1" ht="50" customHeight="1" spans="1:16">
      <c r="A66" s="94" t="s">
        <v>210</v>
      </c>
      <c r="B66" s="101">
        <v>1</v>
      </c>
      <c r="C66" s="18" t="s">
        <v>24</v>
      </c>
      <c r="D66" s="18" t="s">
        <v>60</v>
      </c>
      <c r="E66" s="9">
        <v>1.507</v>
      </c>
      <c r="F66" s="94" t="s">
        <v>211</v>
      </c>
      <c r="G66" s="94" t="s">
        <v>212</v>
      </c>
      <c r="H66" s="18">
        <v>2023</v>
      </c>
      <c r="I66" s="103">
        <f t="shared" si="6"/>
        <v>132</v>
      </c>
      <c r="J66" s="103">
        <v>132</v>
      </c>
      <c r="K66" s="103"/>
      <c r="L66" s="103"/>
      <c r="M66" s="107" t="s">
        <v>99</v>
      </c>
      <c r="N66" s="18" t="s">
        <v>34</v>
      </c>
      <c r="O66" s="18" t="s">
        <v>35</v>
      </c>
      <c r="P66" s="18"/>
    </row>
    <row r="67" s="86" customFormat="1" ht="40" customHeight="1" spans="1:16">
      <c r="A67" s="94" t="s">
        <v>213</v>
      </c>
      <c r="B67" s="94">
        <v>1</v>
      </c>
      <c r="C67" s="94" t="s">
        <v>24</v>
      </c>
      <c r="D67" s="94" t="s">
        <v>25</v>
      </c>
      <c r="E67" s="94">
        <v>9.5</v>
      </c>
      <c r="F67" s="94" t="s">
        <v>214</v>
      </c>
      <c r="G67" s="94" t="s">
        <v>58</v>
      </c>
      <c r="H67" s="94" t="s">
        <v>215</v>
      </c>
      <c r="I67" s="104">
        <f t="shared" si="6"/>
        <v>793.79</v>
      </c>
      <c r="J67" s="104">
        <v>793.79</v>
      </c>
      <c r="K67" s="104"/>
      <c r="L67" s="104"/>
      <c r="M67" s="94" t="s">
        <v>33</v>
      </c>
      <c r="N67" s="94" t="s">
        <v>42</v>
      </c>
      <c r="O67" s="94" t="s">
        <v>35</v>
      </c>
      <c r="P67" s="94"/>
    </row>
    <row r="68" s="86" customFormat="1" ht="40" customHeight="1" spans="1:16">
      <c r="A68" s="94" t="s">
        <v>216</v>
      </c>
      <c r="B68" s="94">
        <v>1</v>
      </c>
      <c r="C68" s="94" t="s">
        <v>24</v>
      </c>
      <c r="D68" s="94" t="s">
        <v>25</v>
      </c>
      <c r="E68" s="94">
        <v>0.36</v>
      </c>
      <c r="F68" s="94" t="s">
        <v>217</v>
      </c>
      <c r="G68" s="94" t="s">
        <v>173</v>
      </c>
      <c r="H68" s="94" t="s">
        <v>215</v>
      </c>
      <c r="I68" s="104">
        <f t="shared" si="6"/>
        <v>29.92</v>
      </c>
      <c r="J68" s="104">
        <v>29.92</v>
      </c>
      <c r="K68" s="104"/>
      <c r="L68" s="104"/>
      <c r="M68" s="94" t="s">
        <v>33</v>
      </c>
      <c r="N68" s="94" t="s">
        <v>42</v>
      </c>
      <c r="O68" s="94" t="s">
        <v>35</v>
      </c>
      <c r="P68" s="94"/>
    </row>
    <row r="69" s="86" customFormat="1" ht="40" customHeight="1" spans="1:16">
      <c r="A69" s="94" t="s">
        <v>218</v>
      </c>
      <c r="B69" s="94">
        <v>1</v>
      </c>
      <c r="C69" s="94" t="s">
        <v>24</v>
      </c>
      <c r="D69" s="94" t="s">
        <v>25</v>
      </c>
      <c r="E69" s="94">
        <v>0.45</v>
      </c>
      <c r="F69" s="94" t="s">
        <v>219</v>
      </c>
      <c r="G69" s="94" t="s">
        <v>176</v>
      </c>
      <c r="H69" s="94" t="s">
        <v>215</v>
      </c>
      <c r="I69" s="104">
        <f t="shared" si="6"/>
        <v>37.41</v>
      </c>
      <c r="J69" s="104">
        <v>37.41</v>
      </c>
      <c r="K69" s="104"/>
      <c r="L69" s="104"/>
      <c r="M69" s="94" t="s">
        <v>33</v>
      </c>
      <c r="N69" s="94" t="s">
        <v>42</v>
      </c>
      <c r="O69" s="94" t="s">
        <v>35</v>
      </c>
      <c r="P69" s="94"/>
    </row>
    <row r="70" s="86" customFormat="1" ht="40" customHeight="1" spans="1:16">
      <c r="A70" s="94" t="s">
        <v>220</v>
      </c>
      <c r="B70" s="94">
        <v>1</v>
      </c>
      <c r="C70" s="94" t="s">
        <v>24</v>
      </c>
      <c r="D70" s="94" t="s">
        <v>25</v>
      </c>
      <c r="E70" s="94">
        <v>3.15</v>
      </c>
      <c r="F70" s="94" t="s">
        <v>221</v>
      </c>
      <c r="G70" s="105" t="s">
        <v>159</v>
      </c>
      <c r="H70" s="94">
        <v>2024</v>
      </c>
      <c r="I70" s="104">
        <f t="shared" si="6"/>
        <v>260.47</v>
      </c>
      <c r="J70" s="104">
        <v>260.47</v>
      </c>
      <c r="K70" s="104"/>
      <c r="L70" s="104"/>
      <c r="M70" s="94" t="s">
        <v>33</v>
      </c>
      <c r="N70" s="94" t="s">
        <v>42</v>
      </c>
      <c r="O70" s="94" t="s">
        <v>35</v>
      </c>
      <c r="P70" s="94"/>
    </row>
    <row r="71" s="86" customFormat="1" ht="40" customHeight="1" spans="1:16">
      <c r="A71" s="94" t="s">
        <v>222</v>
      </c>
      <c r="B71" s="94">
        <v>1</v>
      </c>
      <c r="C71" s="94" t="s">
        <v>24</v>
      </c>
      <c r="D71" s="94" t="s">
        <v>25</v>
      </c>
      <c r="E71" s="94">
        <v>0.7</v>
      </c>
      <c r="F71" s="94" t="s">
        <v>223</v>
      </c>
      <c r="G71" s="105" t="s">
        <v>162</v>
      </c>
      <c r="H71" s="94">
        <v>2024</v>
      </c>
      <c r="I71" s="104">
        <f t="shared" si="6"/>
        <v>58.04</v>
      </c>
      <c r="J71" s="104">
        <v>58.04</v>
      </c>
      <c r="K71" s="104"/>
      <c r="L71" s="104"/>
      <c r="M71" s="94" t="s">
        <v>33</v>
      </c>
      <c r="N71" s="94" t="s">
        <v>42</v>
      </c>
      <c r="O71" s="94" t="s">
        <v>35</v>
      </c>
      <c r="P71" s="94"/>
    </row>
    <row r="72" s="86" customFormat="1" ht="40" customHeight="1" spans="1:16">
      <c r="A72" s="94" t="s">
        <v>224</v>
      </c>
      <c r="B72" s="94">
        <v>1</v>
      </c>
      <c r="C72" s="94" t="s">
        <v>24</v>
      </c>
      <c r="D72" s="94" t="s">
        <v>25</v>
      </c>
      <c r="E72" s="94">
        <v>0.7</v>
      </c>
      <c r="F72" s="94" t="s">
        <v>223</v>
      </c>
      <c r="G72" s="105" t="s">
        <v>165</v>
      </c>
      <c r="H72" s="94" t="s">
        <v>215</v>
      </c>
      <c r="I72" s="104">
        <f t="shared" si="6"/>
        <v>58.04</v>
      </c>
      <c r="J72" s="104">
        <v>58.04</v>
      </c>
      <c r="K72" s="104"/>
      <c r="L72" s="104"/>
      <c r="M72" s="94" t="s">
        <v>33</v>
      </c>
      <c r="N72" s="94" t="s">
        <v>42</v>
      </c>
      <c r="O72" s="94" t="s">
        <v>35</v>
      </c>
      <c r="P72" s="94"/>
    </row>
    <row r="73" s="86" customFormat="1" ht="40" customHeight="1" spans="1:16">
      <c r="A73" s="94" t="s">
        <v>225</v>
      </c>
      <c r="B73" s="94">
        <v>1</v>
      </c>
      <c r="C73" s="94" t="s">
        <v>24</v>
      </c>
      <c r="D73" s="94" t="s">
        <v>25</v>
      </c>
      <c r="E73" s="94">
        <v>1.1</v>
      </c>
      <c r="F73" s="94" t="s">
        <v>226</v>
      </c>
      <c r="G73" s="94" t="s">
        <v>168</v>
      </c>
      <c r="H73" s="94" t="s">
        <v>215</v>
      </c>
      <c r="I73" s="104">
        <f t="shared" si="6"/>
        <v>91.6</v>
      </c>
      <c r="J73" s="104">
        <v>91.6</v>
      </c>
      <c r="K73" s="104"/>
      <c r="L73" s="104"/>
      <c r="M73" s="94" t="s">
        <v>33</v>
      </c>
      <c r="N73" s="94" t="s">
        <v>42</v>
      </c>
      <c r="O73" s="94" t="s">
        <v>35</v>
      </c>
      <c r="P73" s="94"/>
    </row>
    <row r="74" s="86" customFormat="1" ht="40" customHeight="1" spans="1:16">
      <c r="A74" s="94" t="s">
        <v>227</v>
      </c>
      <c r="B74" s="94">
        <v>1</v>
      </c>
      <c r="C74" s="94" t="s">
        <v>24</v>
      </c>
      <c r="D74" s="94" t="s">
        <v>25</v>
      </c>
      <c r="E74" s="94">
        <v>0.35</v>
      </c>
      <c r="F74" s="94" t="s">
        <v>228</v>
      </c>
      <c r="G74" s="94" t="s">
        <v>229</v>
      </c>
      <c r="H74" s="94" t="s">
        <v>215</v>
      </c>
      <c r="I74" s="104">
        <f t="shared" si="6"/>
        <v>29.02</v>
      </c>
      <c r="J74" s="104">
        <v>29.02</v>
      </c>
      <c r="K74" s="104"/>
      <c r="L74" s="104"/>
      <c r="M74" s="94" t="s">
        <v>33</v>
      </c>
      <c r="N74" s="94" t="s">
        <v>42</v>
      </c>
      <c r="O74" s="94" t="s">
        <v>35</v>
      </c>
      <c r="P74" s="94"/>
    </row>
    <row r="75" s="86" customFormat="1" ht="40" customHeight="1" spans="1:16">
      <c r="A75" s="94" t="s">
        <v>230</v>
      </c>
      <c r="B75" s="94">
        <v>1</v>
      </c>
      <c r="C75" s="94" t="s">
        <v>24</v>
      </c>
      <c r="D75" s="94" t="s">
        <v>25</v>
      </c>
      <c r="E75" s="94">
        <v>2.2</v>
      </c>
      <c r="F75" s="94" t="s">
        <v>231</v>
      </c>
      <c r="G75" s="94" t="s">
        <v>194</v>
      </c>
      <c r="H75" s="94">
        <v>2024</v>
      </c>
      <c r="I75" s="104">
        <f t="shared" si="6"/>
        <v>183.2</v>
      </c>
      <c r="J75" s="104">
        <v>183.2</v>
      </c>
      <c r="K75" s="104"/>
      <c r="L75" s="104"/>
      <c r="M75" s="94" t="s">
        <v>33</v>
      </c>
      <c r="N75" s="94" t="s">
        <v>42</v>
      </c>
      <c r="O75" s="94" t="s">
        <v>35</v>
      </c>
      <c r="P75" s="94"/>
    </row>
    <row r="76" s="86" customFormat="1" ht="40" customHeight="1" spans="1:16">
      <c r="A76" s="94" t="s">
        <v>232</v>
      </c>
      <c r="B76" s="94">
        <v>1</v>
      </c>
      <c r="C76" s="94" t="s">
        <v>24</v>
      </c>
      <c r="D76" s="94" t="s">
        <v>25</v>
      </c>
      <c r="E76" s="94">
        <v>0.54</v>
      </c>
      <c r="F76" s="94" t="s">
        <v>233</v>
      </c>
      <c r="G76" s="94" t="s">
        <v>191</v>
      </c>
      <c r="H76" s="94" t="s">
        <v>215</v>
      </c>
      <c r="I76" s="104">
        <f t="shared" si="6"/>
        <v>44.9</v>
      </c>
      <c r="J76" s="104">
        <v>44.9</v>
      </c>
      <c r="K76" s="104"/>
      <c r="L76" s="104"/>
      <c r="M76" s="94" t="s">
        <v>33</v>
      </c>
      <c r="N76" s="94" t="s">
        <v>42</v>
      </c>
      <c r="O76" s="94" t="s">
        <v>35</v>
      </c>
      <c r="P76" s="94"/>
    </row>
    <row r="77" s="86" customFormat="1" ht="40" customHeight="1" spans="1:16">
      <c r="A77" s="94" t="s">
        <v>234</v>
      </c>
      <c r="B77" s="94">
        <v>1</v>
      </c>
      <c r="C77" s="94" t="s">
        <v>24</v>
      </c>
      <c r="D77" s="94" t="s">
        <v>25</v>
      </c>
      <c r="E77" s="94">
        <v>1.94</v>
      </c>
      <c r="F77" s="94" t="s">
        <v>235</v>
      </c>
      <c r="G77" s="94" t="s">
        <v>182</v>
      </c>
      <c r="H77" s="94" t="s">
        <v>215</v>
      </c>
      <c r="I77" s="104">
        <f t="shared" si="6"/>
        <v>162.37</v>
      </c>
      <c r="J77" s="104">
        <v>162.37</v>
      </c>
      <c r="K77" s="104"/>
      <c r="L77" s="104"/>
      <c r="M77" s="94" t="s">
        <v>33</v>
      </c>
      <c r="N77" s="94" t="s">
        <v>42</v>
      </c>
      <c r="O77" s="94" t="s">
        <v>35</v>
      </c>
      <c r="P77" s="94"/>
    </row>
    <row r="78" s="86" customFormat="1" ht="40" customHeight="1" spans="1:16">
      <c r="A78" s="94" t="s">
        <v>236</v>
      </c>
      <c r="B78" s="94">
        <v>1</v>
      </c>
      <c r="C78" s="94" t="s">
        <v>24</v>
      </c>
      <c r="D78" s="94" t="s">
        <v>25</v>
      </c>
      <c r="E78" s="94">
        <v>1.45</v>
      </c>
      <c r="F78" s="94" t="s">
        <v>237</v>
      </c>
      <c r="G78" s="94" t="s">
        <v>179</v>
      </c>
      <c r="H78" s="94" t="s">
        <v>215</v>
      </c>
      <c r="I78" s="104">
        <f t="shared" si="6"/>
        <v>120.63</v>
      </c>
      <c r="J78" s="104">
        <v>120.63</v>
      </c>
      <c r="K78" s="104"/>
      <c r="L78" s="104"/>
      <c r="M78" s="94" t="s">
        <v>33</v>
      </c>
      <c r="N78" s="94" t="s">
        <v>42</v>
      </c>
      <c r="O78" s="94" t="s">
        <v>35</v>
      </c>
      <c r="P78" s="94"/>
    </row>
    <row r="79" s="86" customFormat="1" ht="40" customHeight="1" spans="1:16">
      <c r="A79" s="94" t="s">
        <v>238</v>
      </c>
      <c r="B79" s="94">
        <v>1</v>
      </c>
      <c r="C79" s="94" t="s">
        <v>24</v>
      </c>
      <c r="D79" s="94" t="s">
        <v>25</v>
      </c>
      <c r="E79" s="94">
        <v>1.56</v>
      </c>
      <c r="F79" s="94" t="s">
        <v>239</v>
      </c>
      <c r="G79" s="94" t="s">
        <v>188</v>
      </c>
      <c r="H79" s="94" t="s">
        <v>215</v>
      </c>
      <c r="I79" s="104">
        <f t="shared" si="6"/>
        <v>130.62</v>
      </c>
      <c r="J79" s="104">
        <v>130.62</v>
      </c>
      <c r="K79" s="104"/>
      <c r="L79" s="104"/>
      <c r="M79" s="94" t="s">
        <v>33</v>
      </c>
      <c r="N79" s="94" t="s">
        <v>42</v>
      </c>
      <c r="O79" s="94" t="s">
        <v>35</v>
      </c>
      <c r="P79" s="94"/>
    </row>
    <row r="80" s="81" customFormat="1" ht="40" customHeight="1" spans="1:16">
      <c r="A80" s="96" t="s">
        <v>240</v>
      </c>
      <c r="B80" s="9">
        <v>1</v>
      </c>
      <c r="C80" s="18" t="s">
        <v>24</v>
      </c>
      <c r="D80" s="18" t="s">
        <v>92</v>
      </c>
      <c r="E80" s="18">
        <v>1</v>
      </c>
      <c r="F80" s="18" t="s">
        <v>241</v>
      </c>
      <c r="G80" s="18" t="s">
        <v>182</v>
      </c>
      <c r="H80" s="18">
        <v>2022</v>
      </c>
      <c r="I80" s="17">
        <f t="shared" si="6"/>
        <v>200</v>
      </c>
      <c r="J80" s="17">
        <v>200</v>
      </c>
      <c r="K80" s="17"/>
      <c r="L80" s="17"/>
      <c r="M80" s="18" t="s">
        <v>95</v>
      </c>
      <c r="N80" s="18" t="s">
        <v>34</v>
      </c>
      <c r="O80" s="18" t="s">
        <v>35</v>
      </c>
      <c r="P80" s="18"/>
    </row>
    <row r="81" s="81" customFormat="1" ht="40" customHeight="1" spans="1:16">
      <c r="A81" s="18" t="s">
        <v>242</v>
      </c>
      <c r="B81" s="18">
        <f>SUM(B82:B84)</f>
        <v>3</v>
      </c>
      <c r="C81" s="18"/>
      <c r="D81" s="18"/>
      <c r="E81" s="18"/>
      <c r="F81" s="18" t="s">
        <v>243</v>
      </c>
      <c r="G81" s="18"/>
      <c r="H81" s="18"/>
      <c r="I81" s="103">
        <f>SUM(I82:I84)</f>
        <v>2062.43</v>
      </c>
      <c r="J81" s="103">
        <f>SUM(J82:J84)</f>
        <v>2062.43</v>
      </c>
      <c r="K81" s="103">
        <f>SUM(K82:K84)</f>
        <v>0</v>
      </c>
      <c r="L81" s="103">
        <f>SUM(L82:L84)</f>
        <v>0</v>
      </c>
      <c r="M81" s="18"/>
      <c r="N81" s="18"/>
      <c r="O81" s="18"/>
      <c r="P81" s="18"/>
    </row>
    <row r="82" s="4" customFormat="1" ht="88" customHeight="1" spans="1:16">
      <c r="A82" s="93" t="s">
        <v>244</v>
      </c>
      <c r="B82" s="94">
        <v>1</v>
      </c>
      <c r="C82" s="94" t="s">
        <v>24</v>
      </c>
      <c r="D82" s="42" t="s">
        <v>245</v>
      </c>
      <c r="E82" s="42">
        <v>5</v>
      </c>
      <c r="F82" s="93" t="s">
        <v>246</v>
      </c>
      <c r="G82" s="94" t="s">
        <v>247</v>
      </c>
      <c r="H82" s="94">
        <v>2022</v>
      </c>
      <c r="I82" s="94">
        <f>J82+K82+L82</f>
        <v>22.43</v>
      </c>
      <c r="J82" s="42">
        <v>22.43</v>
      </c>
      <c r="K82" s="104"/>
      <c r="L82" s="104"/>
      <c r="M82" s="94" t="s">
        <v>33</v>
      </c>
      <c r="N82" s="94" t="s">
        <v>42</v>
      </c>
      <c r="O82" s="94" t="s">
        <v>35</v>
      </c>
      <c r="P82" s="105"/>
    </row>
    <row r="83" s="81" customFormat="1" ht="128" customHeight="1" spans="1:16">
      <c r="A83" s="94" t="s">
        <v>248</v>
      </c>
      <c r="B83" s="18">
        <v>1</v>
      </c>
      <c r="C83" s="18" t="s">
        <v>24</v>
      </c>
      <c r="D83" s="18" t="s">
        <v>50</v>
      </c>
      <c r="E83" s="9">
        <v>6450.59</v>
      </c>
      <c r="F83" s="93" t="s">
        <v>249</v>
      </c>
      <c r="G83" s="94" t="s">
        <v>70</v>
      </c>
      <c r="H83" s="18">
        <v>2023</v>
      </c>
      <c r="I83" s="103">
        <f>J83+K83+L83</f>
        <v>40</v>
      </c>
      <c r="J83" s="103">
        <v>40</v>
      </c>
      <c r="K83" s="103"/>
      <c r="L83" s="103"/>
      <c r="M83" s="94" t="s">
        <v>33</v>
      </c>
      <c r="N83" s="18" t="s">
        <v>34</v>
      </c>
      <c r="O83" s="18" t="s">
        <v>35</v>
      </c>
      <c r="P83" s="18"/>
    </row>
    <row r="84" s="86" customFormat="1" ht="79" customHeight="1" spans="1:16">
      <c r="A84" s="94" t="s">
        <v>250</v>
      </c>
      <c r="B84" s="94">
        <v>1</v>
      </c>
      <c r="C84" s="94" t="s">
        <v>24</v>
      </c>
      <c r="D84" s="94" t="s">
        <v>25</v>
      </c>
      <c r="E84" s="94">
        <v>3.6</v>
      </c>
      <c r="F84" s="94" t="s">
        <v>251</v>
      </c>
      <c r="G84" s="94" t="s">
        <v>252</v>
      </c>
      <c r="H84" s="94" t="s">
        <v>215</v>
      </c>
      <c r="I84" s="104">
        <f>J84+K84+L84</f>
        <v>2000</v>
      </c>
      <c r="J84" s="104">
        <v>2000</v>
      </c>
      <c r="K84" s="104"/>
      <c r="L84" s="104"/>
      <c r="M84" s="94" t="s">
        <v>33</v>
      </c>
      <c r="N84" s="94" t="s">
        <v>48</v>
      </c>
      <c r="O84" s="94" t="s">
        <v>35</v>
      </c>
      <c r="P84" s="94"/>
    </row>
    <row r="85" s="81" customFormat="1" ht="51" customHeight="1" spans="1:16">
      <c r="A85" s="18" t="s">
        <v>253</v>
      </c>
      <c r="B85" s="18">
        <f>SUM(B86:B92)</f>
        <v>7</v>
      </c>
      <c r="C85" s="18"/>
      <c r="D85" s="18"/>
      <c r="E85" s="18"/>
      <c r="F85" s="18" t="s">
        <v>254</v>
      </c>
      <c r="G85" s="18"/>
      <c r="H85" s="18"/>
      <c r="I85" s="103">
        <f>SUM(I86:I92)</f>
        <v>5899.68</v>
      </c>
      <c r="J85" s="103">
        <f>SUM(J86:J92)</f>
        <v>4399.68</v>
      </c>
      <c r="K85" s="103">
        <f>SUM(K86:K92)</f>
        <v>1500</v>
      </c>
      <c r="L85" s="103">
        <f>SUM(L86:L92)</f>
        <v>0</v>
      </c>
      <c r="M85" s="18"/>
      <c r="N85" s="18"/>
      <c r="O85" s="18"/>
      <c r="P85" s="18"/>
    </row>
    <row r="86" s="4" customFormat="1" ht="130" customHeight="1" spans="1:16">
      <c r="A86" s="108" t="s">
        <v>255</v>
      </c>
      <c r="B86" s="42">
        <v>1</v>
      </c>
      <c r="C86" s="94" t="s">
        <v>24</v>
      </c>
      <c r="D86" s="42" t="s">
        <v>60</v>
      </c>
      <c r="E86" s="42">
        <v>14.19</v>
      </c>
      <c r="F86" s="93" t="s">
        <v>256</v>
      </c>
      <c r="G86" s="94" t="s">
        <v>257</v>
      </c>
      <c r="H86" s="94">
        <v>2022</v>
      </c>
      <c r="I86" s="94">
        <f t="shared" ref="I86:I92" si="7">J86+K86+L86</f>
        <v>199.68</v>
      </c>
      <c r="J86" s="94">
        <v>199.68</v>
      </c>
      <c r="K86" s="104"/>
      <c r="L86" s="104"/>
      <c r="M86" s="94" t="s">
        <v>33</v>
      </c>
      <c r="N86" s="94" t="s">
        <v>34</v>
      </c>
      <c r="O86" s="94" t="s">
        <v>35</v>
      </c>
      <c r="P86" s="94"/>
    </row>
    <row r="87" s="81" customFormat="1" ht="44" customHeight="1" spans="1:16">
      <c r="A87" s="94" t="s">
        <v>258</v>
      </c>
      <c r="B87" s="101">
        <v>1</v>
      </c>
      <c r="C87" s="18" t="s">
        <v>24</v>
      </c>
      <c r="D87" s="18" t="s">
        <v>60</v>
      </c>
      <c r="E87" s="109">
        <v>5.38</v>
      </c>
      <c r="F87" s="94" t="s">
        <v>259</v>
      </c>
      <c r="G87" s="94" t="s">
        <v>260</v>
      </c>
      <c r="H87" s="18">
        <v>2023</v>
      </c>
      <c r="I87" s="103">
        <f t="shared" si="7"/>
        <v>322.8</v>
      </c>
      <c r="J87" s="103">
        <v>322.8</v>
      </c>
      <c r="K87" s="103"/>
      <c r="L87" s="103"/>
      <c r="M87" s="94" t="s">
        <v>99</v>
      </c>
      <c r="N87" s="18" t="s">
        <v>34</v>
      </c>
      <c r="O87" s="18" t="s">
        <v>35</v>
      </c>
      <c r="P87" s="18"/>
    </row>
    <row r="88" s="81" customFormat="1" ht="44" customHeight="1" spans="1:16">
      <c r="A88" s="94" t="s">
        <v>261</v>
      </c>
      <c r="B88" s="101">
        <v>1</v>
      </c>
      <c r="C88" s="18" t="s">
        <v>24</v>
      </c>
      <c r="D88" s="18" t="s">
        <v>60</v>
      </c>
      <c r="E88" s="109">
        <v>12.11</v>
      </c>
      <c r="F88" s="94" t="s">
        <v>262</v>
      </c>
      <c r="G88" s="94" t="s">
        <v>263</v>
      </c>
      <c r="H88" s="18">
        <v>2023</v>
      </c>
      <c r="I88" s="103">
        <f t="shared" si="7"/>
        <v>677.2</v>
      </c>
      <c r="J88" s="103">
        <v>677.2</v>
      </c>
      <c r="K88" s="103"/>
      <c r="L88" s="103"/>
      <c r="M88" s="94" t="s">
        <v>99</v>
      </c>
      <c r="N88" s="18" t="s">
        <v>34</v>
      </c>
      <c r="O88" s="18" t="s">
        <v>35</v>
      </c>
      <c r="P88" s="18"/>
    </row>
    <row r="89" s="86" customFormat="1" ht="56" customHeight="1" spans="1:16">
      <c r="A89" s="94" t="s">
        <v>264</v>
      </c>
      <c r="B89" s="94">
        <v>1</v>
      </c>
      <c r="C89" s="94" t="s">
        <v>24</v>
      </c>
      <c r="D89" s="94" t="s">
        <v>25</v>
      </c>
      <c r="E89" s="94">
        <v>0.2</v>
      </c>
      <c r="F89" s="94" t="s">
        <v>265</v>
      </c>
      <c r="G89" s="105" t="s">
        <v>266</v>
      </c>
      <c r="H89" s="94">
        <v>2024</v>
      </c>
      <c r="I89" s="104">
        <f t="shared" si="7"/>
        <v>1500</v>
      </c>
      <c r="J89" s="104">
        <v>1000</v>
      </c>
      <c r="K89" s="104">
        <v>500</v>
      </c>
      <c r="L89" s="104"/>
      <c r="M89" s="94" t="s">
        <v>33</v>
      </c>
      <c r="N89" s="94" t="s">
        <v>48</v>
      </c>
      <c r="O89" s="94" t="s">
        <v>35</v>
      </c>
      <c r="P89" s="94"/>
    </row>
    <row r="90" s="86" customFormat="1" ht="75" customHeight="1" spans="1:16">
      <c r="A90" s="94" t="s">
        <v>267</v>
      </c>
      <c r="B90" s="94">
        <v>1</v>
      </c>
      <c r="C90" s="94" t="s">
        <v>24</v>
      </c>
      <c r="D90" s="94" t="s">
        <v>25</v>
      </c>
      <c r="E90" s="94">
        <v>0.03</v>
      </c>
      <c r="F90" s="94" t="s">
        <v>268</v>
      </c>
      <c r="G90" s="105" t="s">
        <v>269</v>
      </c>
      <c r="H90" s="94" t="s">
        <v>215</v>
      </c>
      <c r="I90" s="104">
        <f t="shared" si="7"/>
        <v>2500</v>
      </c>
      <c r="J90" s="104">
        <v>1500</v>
      </c>
      <c r="K90" s="104">
        <v>1000</v>
      </c>
      <c r="L90" s="104"/>
      <c r="M90" s="94" t="s">
        <v>33</v>
      </c>
      <c r="N90" s="94" t="s">
        <v>48</v>
      </c>
      <c r="O90" s="94" t="s">
        <v>35</v>
      </c>
      <c r="P90" s="94"/>
    </row>
    <row r="91" s="83" customFormat="1" ht="119" customHeight="1" spans="1:16">
      <c r="A91" s="11" t="s">
        <v>270</v>
      </c>
      <c r="B91" s="96">
        <v>1</v>
      </c>
      <c r="C91" s="18" t="s">
        <v>24</v>
      </c>
      <c r="D91" s="18" t="s">
        <v>92</v>
      </c>
      <c r="E91" s="18">
        <v>1</v>
      </c>
      <c r="F91" s="97" t="s">
        <v>271</v>
      </c>
      <c r="G91" s="11" t="s">
        <v>272</v>
      </c>
      <c r="H91" s="18">
        <v>2023</v>
      </c>
      <c r="I91" s="17">
        <f t="shared" si="7"/>
        <v>500</v>
      </c>
      <c r="J91" s="44">
        <v>500</v>
      </c>
      <c r="K91" s="103"/>
      <c r="L91" s="103"/>
      <c r="M91" s="18" t="s">
        <v>95</v>
      </c>
      <c r="N91" s="18" t="s">
        <v>34</v>
      </c>
      <c r="O91" s="18" t="s">
        <v>35</v>
      </c>
      <c r="P91" s="18"/>
    </row>
    <row r="92" s="86" customFormat="1" ht="39" customHeight="1" spans="1:16">
      <c r="A92" s="94" t="s">
        <v>273</v>
      </c>
      <c r="B92" s="94">
        <v>1</v>
      </c>
      <c r="C92" s="94" t="s">
        <v>24</v>
      </c>
      <c r="D92" s="94" t="s">
        <v>25</v>
      </c>
      <c r="E92" s="94">
        <v>0.08</v>
      </c>
      <c r="F92" s="94" t="s">
        <v>274</v>
      </c>
      <c r="G92" s="94" t="s">
        <v>179</v>
      </c>
      <c r="H92" s="94">
        <v>2024</v>
      </c>
      <c r="I92" s="104">
        <f t="shared" si="7"/>
        <v>200</v>
      </c>
      <c r="J92" s="104">
        <v>200</v>
      </c>
      <c r="K92" s="104"/>
      <c r="L92" s="104"/>
      <c r="M92" s="94" t="s">
        <v>33</v>
      </c>
      <c r="N92" s="94" t="s">
        <v>48</v>
      </c>
      <c r="O92" s="94" t="s">
        <v>35</v>
      </c>
      <c r="P92" s="94"/>
    </row>
    <row r="93" s="81" customFormat="1" ht="59" customHeight="1" spans="1:16">
      <c r="A93" s="18" t="s">
        <v>275</v>
      </c>
      <c r="B93" s="18">
        <f>SUM(B94:B101)</f>
        <v>8</v>
      </c>
      <c r="C93" s="18"/>
      <c r="D93" s="18"/>
      <c r="E93" s="18"/>
      <c r="F93" s="18" t="s">
        <v>276</v>
      </c>
      <c r="G93" s="18"/>
      <c r="H93" s="18"/>
      <c r="I93" s="103">
        <f>SUM(I94:I101)</f>
        <v>15164.86</v>
      </c>
      <c r="J93" s="103">
        <f>SUM(J94:J101)</f>
        <v>5416.86</v>
      </c>
      <c r="K93" s="103">
        <f>SUM(K94:K101)</f>
        <v>9748</v>
      </c>
      <c r="L93" s="103">
        <f>SUM(L94:L101)</f>
        <v>0</v>
      </c>
      <c r="M93" s="18"/>
      <c r="N93" s="18"/>
      <c r="O93" s="18"/>
      <c r="P93" s="18"/>
    </row>
    <row r="94" s="4" customFormat="1" ht="131" customHeight="1" spans="1:16">
      <c r="A94" s="93" t="s">
        <v>277</v>
      </c>
      <c r="B94" s="94">
        <v>1</v>
      </c>
      <c r="C94" s="94" t="s">
        <v>24</v>
      </c>
      <c r="D94" s="94" t="s">
        <v>278</v>
      </c>
      <c r="E94" s="94">
        <v>500</v>
      </c>
      <c r="F94" s="93" t="s">
        <v>279</v>
      </c>
      <c r="G94" s="94" t="s">
        <v>280</v>
      </c>
      <c r="H94" s="94">
        <v>2022</v>
      </c>
      <c r="I94" s="94">
        <f t="shared" ref="I94:I101" si="8">J94+K94+L94</f>
        <v>600</v>
      </c>
      <c r="J94" s="94"/>
      <c r="K94" s="104">
        <v>600</v>
      </c>
      <c r="L94" s="104"/>
      <c r="M94" s="94" t="s">
        <v>33</v>
      </c>
      <c r="N94" s="94" t="s">
        <v>48</v>
      </c>
      <c r="O94" s="94" t="s">
        <v>35</v>
      </c>
      <c r="P94" s="94"/>
    </row>
    <row r="95" s="86" customFormat="1" ht="54" customHeight="1" spans="1:16">
      <c r="A95" s="94" t="s">
        <v>281</v>
      </c>
      <c r="B95" s="94">
        <v>1</v>
      </c>
      <c r="C95" s="94" t="s">
        <v>24</v>
      </c>
      <c r="D95" s="94" t="s">
        <v>25</v>
      </c>
      <c r="E95" s="94">
        <v>1</v>
      </c>
      <c r="F95" s="94" t="s">
        <v>282</v>
      </c>
      <c r="G95" s="94" t="s">
        <v>257</v>
      </c>
      <c r="H95" s="94" t="s">
        <v>215</v>
      </c>
      <c r="I95" s="104">
        <f t="shared" si="8"/>
        <v>3000</v>
      </c>
      <c r="J95" s="104">
        <v>3000</v>
      </c>
      <c r="K95" s="104"/>
      <c r="L95" s="104"/>
      <c r="M95" s="94" t="s">
        <v>33</v>
      </c>
      <c r="N95" s="94" t="s">
        <v>48</v>
      </c>
      <c r="O95" s="94" t="s">
        <v>35</v>
      </c>
      <c r="P95" s="94"/>
    </row>
    <row r="96" s="81" customFormat="1" ht="54" customHeight="1" spans="1:16">
      <c r="A96" s="94" t="s">
        <v>283</v>
      </c>
      <c r="B96" s="101">
        <v>1</v>
      </c>
      <c r="C96" s="18" t="s">
        <v>24</v>
      </c>
      <c r="D96" s="18" t="s">
        <v>60</v>
      </c>
      <c r="E96" s="9">
        <v>2.965</v>
      </c>
      <c r="F96" s="94" t="s">
        <v>284</v>
      </c>
      <c r="G96" s="94" t="s">
        <v>285</v>
      </c>
      <c r="H96" s="18">
        <v>2023</v>
      </c>
      <c r="I96" s="103">
        <f t="shared" si="8"/>
        <v>178.86</v>
      </c>
      <c r="J96" s="103">
        <v>178.86</v>
      </c>
      <c r="K96" s="103"/>
      <c r="L96" s="103"/>
      <c r="M96" s="107" t="s">
        <v>99</v>
      </c>
      <c r="N96" s="18" t="s">
        <v>34</v>
      </c>
      <c r="O96" s="18" t="s">
        <v>35</v>
      </c>
      <c r="P96" s="18"/>
    </row>
    <row r="97" s="87" customFormat="1" ht="45" customHeight="1" spans="1:16">
      <c r="A97" s="94" t="s">
        <v>286</v>
      </c>
      <c r="B97" s="94">
        <v>1</v>
      </c>
      <c r="C97" s="94" t="s">
        <v>208</v>
      </c>
      <c r="D97" s="94" t="s">
        <v>60</v>
      </c>
      <c r="E97" s="99">
        <v>21.44</v>
      </c>
      <c r="F97" s="94" t="s">
        <v>287</v>
      </c>
      <c r="G97" s="94" t="s">
        <v>288</v>
      </c>
      <c r="H97" s="94">
        <v>2025</v>
      </c>
      <c r="I97" s="104">
        <f t="shared" si="8"/>
        <v>8576</v>
      </c>
      <c r="J97" s="104">
        <v>1728</v>
      </c>
      <c r="K97" s="104">
        <v>6848</v>
      </c>
      <c r="L97" s="104"/>
      <c r="M97" s="94" t="s">
        <v>99</v>
      </c>
      <c r="N97" s="94" t="s">
        <v>34</v>
      </c>
      <c r="O97" s="94" t="s">
        <v>35</v>
      </c>
      <c r="P97" s="94"/>
    </row>
    <row r="98" s="85" customFormat="1" ht="52" customHeight="1" spans="1:16">
      <c r="A98" s="18" t="s">
        <v>289</v>
      </c>
      <c r="B98" s="18">
        <v>1</v>
      </c>
      <c r="C98" s="18" t="s">
        <v>208</v>
      </c>
      <c r="D98" s="18" t="s">
        <v>60</v>
      </c>
      <c r="E98" s="98">
        <v>26.5</v>
      </c>
      <c r="F98" s="18" t="s">
        <v>290</v>
      </c>
      <c r="G98" s="18" t="s">
        <v>168</v>
      </c>
      <c r="H98" s="18">
        <v>2023</v>
      </c>
      <c r="I98" s="103">
        <f t="shared" si="8"/>
        <v>2000</v>
      </c>
      <c r="J98" s="103"/>
      <c r="K98" s="103">
        <v>2000</v>
      </c>
      <c r="L98" s="103"/>
      <c r="M98" s="18" t="s">
        <v>99</v>
      </c>
      <c r="N98" s="18" t="s">
        <v>34</v>
      </c>
      <c r="O98" s="18" t="s">
        <v>35</v>
      </c>
      <c r="P98" s="18"/>
    </row>
    <row r="99" s="86" customFormat="1" ht="36" customHeight="1" spans="1:16">
      <c r="A99" s="94" t="s">
        <v>291</v>
      </c>
      <c r="B99" s="94">
        <v>1</v>
      </c>
      <c r="C99" s="94" t="s">
        <v>208</v>
      </c>
      <c r="D99" s="94" t="s">
        <v>60</v>
      </c>
      <c r="E99" s="94">
        <v>4</v>
      </c>
      <c r="F99" s="93" t="s">
        <v>292</v>
      </c>
      <c r="G99" s="94" t="s">
        <v>280</v>
      </c>
      <c r="H99" s="94">
        <v>2024</v>
      </c>
      <c r="I99" s="104">
        <f t="shared" si="8"/>
        <v>190</v>
      </c>
      <c r="J99" s="104">
        <v>190</v>
      </c>
      <c r="K99" s="104"/>
      <c r="L99" s="104"/>
      <c r="M99" s="94" t="s">
        <v>63</v>
      </c>
      <c r="N99" s="94" t="s">
        <v>34</v>
      </c>
      <c r="O99" s="94" t="s">
        <v>293</v>
      </c>
      <c r="P99" s="94"/>
    </row>
    <row r="100" s="86" customFormat="1" ht="36" customHeight="1" spans="1:16">
      <c r="A100" s="94" t="s">
        <v>294</v>
      </c>
      <c r="B100" s="94">
        <v>1</v>
      </c>
      <c r="C100" s="94" t="s">
        <v>24</v>
      </c>
      <c r="D100" s="94" t="s">
        <v>25</v>
      </c>
      <c r="E100" s="94">
        <v>0.5</v>
      </c>
      <c r="F100" s="94" t="s">
        <v>295</v>
      </c>
      <c r="G100" s="94" t="s">
        <v>280</v>
      </c>
      <c r="H100" s="94">
        <v>2024</v>
      </c>
      <c r="I100" s="104">
        <f t="shared" si="8"/>
        <v>300</v>
      </c>
      <c r="J100" s="104"/>
      <c r="K100" s="104">
        <v>300</v>
      </c>
      <c r="L100" s="104"/>
      <c r="M100" s="94" t="s">
        <v>63</v>
      </c>
      <c r="N100" s="94" t="s">
        <v>296</v>
      </c>
      <c r="O100" s="94" t="s">
        <v>35</v>
      </c>
      <c r="P100" s="94"/>
    </row>
    <row r="101" s="86" customFormat="1" ht="54" customHeight="1" spans="1:16">
      <c r="A101" s="94" t="s">
        <v>297</v>
      </c>
      <c r="B101" s="94">
        <v>1</v>
      </c>
      <c r="C101" s="94" t="s">
        <v>24</v>
      </c>
      <c r="D101" s="94" t="s">
        <v>25</v>
      </c>
      <c r="E101" s="94">
        <v>0.5</v>
      </c>
      <c r="F101" s="94" t="s">
        <v>298</v>
      </c>
      <c r="G101" s="94" t="s">
        <v>280</v>
      </c>
      <c r="H101" s="94">
        <v>2024</v>
      </c>
      <c r="I101" s="104">
        <f t="shared" si="8"/>
        <v>320</v>
      </c>
      <c r="J101" s="104">
        <v>320</v>
      </c>
      <c r="K101" s="104"/>
      <c r="L101" s="104"/>
      <c r="M101" s="94" t="s">
        <v>63</v>
      </c>
      <c r="N101" s="94" t="s">
        <v>296</v>
      </c>
      <c r="O101" s="94" t="s">
        <v>35</v>
      </c>
      <c r="P101" s="94"/>
    </row>
    <row r="102" s="81" customFormat="1" ht="63" customHeight="1" spans="1:16">
      <c r="A102" s="18" t="s">
        <v>299</v>
      </c>
      <c r="B102" s="18">
        <f>SUM(B103:B116)</f>
        <v>14</v>
      </c>
      <c r="C102" s="18"/>
      <c r="D102" s="18"/>
      <c r="E102" s="18"/>
      <c r="F102" s="18" t="s">
        <v>300</v>
      </c>
      <c r="G102" s="18"/>
      <c r="H102" s="18"/>
      <c r="I102" s="103">
        <f>SUM(I103:I116)</f>
        <v>19601.52</v>
      </c>
      <c r="J102" s="103">
        <f>SUM(J103:J116)</f>
        <v>10701.52</v>
      </c>
      <c r="K102" s="103">
        <f>SUM(K103:K116)</f>
        <v>8900</v>
      </c>
      <c r="L102" s="103">
        <f>SUM(L103:L116)</f>
        <v>0</v>
      </c>
      <c r="M102" s="18"/>
      <c r="N102" s="18"/>
      <c r="O102" s="18"/>
      <c r="P102" s="18"/>
    </row>
    <row r="103" s="4" customFormat="1" ht="79" customHeight="1" spans="1:16">
      <c r="A103" s="93" t="s">
        <v>301</v>
      </c>
      <c r="B103" s="94">
        <v>1</v>
      </c>
      <c r="C103" s="94" t="s">
        <v>24</v>
      </c>
      <c r="D103" s="42" t="s">
        <v>50</v>
      </c>
      <c r="E103" s="42">
        <v>1000</v>
      </c>
      <c r="F103" s="93" t="s">
        <v>302</v>
      </c>
      <c r="G103" s="94" t="s">
        <v>303</v>
      </c>
      <c r="H103" s="94">
        <v>2022</v>
      </c>
      <c r="I103" s="94">
        <f>J103+K103+L103</f>
        <v>192.19</v>
      </c>
      <c r="J103" s="42">
        <v>192.19</v>
      </c>
      <c r="K103" s="104"/>
      <c r="L103" s="104"/>
      <c r="M103" s="94" t="s">
        <v>33</v>
      </c>
      <c r="N103" s="94" t="s">
        <v>48</v>
      </c>
      <c r="O103" s="94" t="s">
        <v>35</v>
      </c>
      <c r="P103" s="94"/>
    </row>
    <row r="104" s="4" customFormat="1" ht="51" customHeight="1" spans="1:16">
      <c r="A104" s="108" t="s">
        <v>304</v>
      </c>
      <c r="B104" s="94">
        <v>1</v>
      </c>
      <c r="C104" s="94" t="s">
        <v>24</v>
      </c>
      <c r="D104" s="42" t="s">
        <v>50</v>
      </c>
      <c r="E104" s="42">
        <v>500</v>
      </c>
      <c r="F104" s="93" t="s">
        <v>305</v>
      </c>
      <c r="G104" s="94" t="s">
        <v>159</v>
      </c>
      <c r="H104" s="94">
        <v>2022</v>
      </c>
      <c r="I104" s="94">
        <f>J104+K104+L104</f>
        <v>150</v>
      </c>
      <c r="J104" s="94">
        <v>150</v>
      </c>
      <c r="K104" s="104"/>
      <c r="L104" s="104"/>
      <c r="M104" s="94" t="s">
        <v>33</v>
      </c>
      <c r="N104" s="94" t="s">
        <v>48</v>
      </c>
      <c r="O104" s="94" t="s">
        <v>35</v>
      </c>
      <c r="P104" s="94"/>
    </row>
    <row r="105" s="83" customFormat="1" ht="58" customHeight="1" spans="1:16">
      <c r="A105" s="11" t="s">
        <v>306</v>
      </c>
      <c r="B105" s="96">
        <v>1</v>
      </c>
      <c r="C105" s="18" t="s">
        <v>24</v>
      </c>
      <c r="D105" s="18" t="s">
        <v>92</v>
      </c>
      <c r="E105" s="18">
        <v>1</v>
      </c>
      <c r="F105" s="97" t="s">
        <v>307</v>
      </c>
      <c r="G105" s="11" t="s">
        <v>308</v>
      </c>
      <c r="H105" s="18">
        <v>2023</v>
      </c>
      <c r="I105" s="17">
        <f>J105+K105+L105</f>
        <v>150</v>
      </c>
      <c r="J105" s="44">
        <v>150</v>
      </c>
      <c r="K105" s="103"/>
      <c r="L105" s="103"/>
      <c r="M105" s="18" t="s">
        <v>95</v>
      </c>
      <c r="N105" s="18" t="s">
        <v>34</v>
      </c>
      <c r="O105" s="18" t="s">
        <v>35</v>
      </c>
      <c r="P105" s="18"/>
    </row>
    <row r="106" s="83" customFormat="1" ht="58" customHeight="1" spans="1:16">
      <c r="A106" s="11" t="s">
        <v>309</v>
      </c>
      <c r="B106" s="96">
        <v>1</v>
      </c>
      <c r="C106" s="18" t="s">
        <v>24</v>
      </c>
      <c r="D106" s="18" t="s">
        <v>92</v>
      </c>
      <c r="E106" s="18">
        <v>1</v>
      </c>
      <c r="F106" s="97" t="s">
        <v>310</v>
      </c>
      <c r="G106" s="11" t="s">
        <v>311</v>
      </c>
      <c r="H106" s="18">
        <v>2023</v>
      </c>
      <c r="I106" s="17">
        <f>J106+K106+L106</f>
        <v>154.33</v>
      </c>
      <c r="J106" s="44">
        <v>154.33</v>
      </c>
      <c r="K106" s="103"/>
      <c r="L106" s="103"/>
      <c r="M106" s="18" t="s">
        <v>95</v>
      </c>
      <c r="N106" s="18" t="s">
        <v>34</v>
      </c>
      <c r="O106" s="18" t="s">
        <v>35</v>
      </c>
      <c r="P106" s="18"/>
    </row>
    <row r="107" s="4" customFormat="1" ht="69" customHeight="1" spans="1:16">
      <c r="A107" s="108" t="s">
        <v>312</v>
      </c>
      <c r="B107" s="94">
        <v>1</v>
      </c>
      <c r="C107" s="94" t="s">
        <v>24</v>
      </c>
      <c r="D107" s="42" t="s">
        <v>60</v>
      </c>
      <c r="E107" s="42">
        <v>2.2</v>
      </c>
      <c r="F107" s="93" t="s">
        <v>313</v>
      </c>
      <c r="G107" s="94" t="s">
        <v>159</v>
      </c>
      <c r="H107" s="94">
        <v>2022</v>
      </c>
      <c r="I107" s="94">
        <f t="shared" ref="I107:I116" si="9">J107+K107+L107</f>
        <v>85</v>
      </c>
      <c r="J107" s="94">
        <v>85</v>
      </c>
      <c r="K107" s="104"/>
      <c r="L107" s="104"/>
      <c r="M107" s="94" t="s">
        <v>33</v>
      </c>
      <c r="N107" s="94" t="s">
        <v>34</v>
      </c>
      <c r="O107" s="94" t="s">
        <v>35</v>
      </c>
      <c r="P107" s="94"/>
    </row>
    <row r="108" s="4" customFormat="1" ht="44" customHeight="1" spans="1:16">
      <c r="A108" s="93" t="s">
        <v>314</v>
      </c>
      <c r="B108" s="94">
        <v>1</v>
      </c>
      <c r="C108" s="94" t="s">
        <v>24</v>
      </c>
      <c r="D108" s="42" t="s">
        <v>74</v>
      </c>
      <c r="E108" s="42">
        <v>1</v>
      </c>
      <c r="F108" s="93" t="s">
        <v>315</v>
      </c>
      <c r="G108" s="94" t="s">
        <v>316</v>
      </c>
      <c r="H108" s="94">
        <v>2022</v>
      </c>
      <c r="I108" s="94">
        <f t="shared" si="9"/>
        <v>150</v>
      </c>
      <c r="J108" s="94">
        <v>150</v>
      </c>
      <c r="K108" s="104"/>
      <c r="L108" s="104"/>
      <c r="M108" s="94" t="s">
        <v>33</v>
      </c>
      <c r="N108" s="94" t="s">
        <v>34</v>
      </c>
      <c r="O108" s="94" t="s">
        <v>35</v>
      </c>
      <c r="P108" s="94"/>
    </row>
    <row r="109" s="4" customFormat="1" ht="86" customHeight="1" spans="1:16">
      <c r="A109" s="93" t="s">
        <v>317</v>
      </c>
      <c r="B109" s="94">
        <v>1</v>
      </c>
      <c r="C109" s="94" t="s">
        <v>24</v>
      </c>
      <c r="D109" s="94" t="s">
        <v>50</v>
      </c>
      <c r="E109" s="94">
        <v>300</v>
      </c>
      <c r="F109" s="93" t="s">
        <v>318</v>
      </c>
      <c r="G109" s="94" t="s">
        <v>159</v>
      </c>
      <c r="H109" s="94">
        <v>2022</v>
      </c>
      <c r="I109" s="94">
        <f t="shared" si="9"/>
        <v>500</v>
      </c>
      <c r="J109" s="94"/>
      <c r="K109" s="104">
        <v>500</v>
      </c>
      <c r="L109" s="104"/>
      <c r="M109" s="94" t="s">
        <v>33</v>
      </c>
      <c r="N109" s="94" t="s">
        <v>48</v>
      </c>
      <c r="O109" s="94" t="s">
        <v>35</v>
      </c>
      <c r="P109" s="94"/>
    </row>
    <row r="110" s="4" customFormat="1" ht="119" customHeight="1" spans="1:16">
      <c r="A110" s="93" t="s">
        <v>319</v>
      </c>
      <c r="B110" s="94">
        <v>1</v>
      </c>
      <c r="C110" s="94" t="s">
        <v>24</v>
      </c>
      <c r="D110" s="94" t="s">
        <v>50</v>
      </c>
      <c r="E110" s="94">
        <v>62</v>
      </c>
      <c r="F110" s="93" t="s">
        <v>320</v>
      </c>
      <c r="G110" s="94" t="s">
        <v>159</v>
      </c>
      <c r="H110" s="94">
        <v>2022</v>
      </c>
      <c r="I110" s="94">
        <f t="shared" si="9"/>
        <v>400</v>
      </c>
      <c r="J110" s="94"/>
      <c r="K110" s="104">
        <v>400</v>
      </c>
      <c r="L110" s="104"/>
      <c r="M110" s="94" t="s">
        <v>33</v>
      </c>
      <c r="N110" s="94" t="s">
        <v>48</v>
      </c>
      <c r="O110" s="94" t="s">
        <v>35</v>
      </c>
      <c r="P110" s="94"/>
    </row>
    <row r="111" s="81" customFormat="1" ht="107" customHeight="1" spans="1:16">
      <c r="A111" s="93" t="s">
        <v>321</v>
      </c>
      <c r="B111" s="18">
        <v>1</v>
      </c>
      <c r="C111" s="18" t="s">
        <v>24</v>
      </c>
      <c r="D111" s="18" t="s">
        <v>74</v>
      </c>
      <c r="E111" s="9">
        <v>1</v>
      </c>
      <c r="F111" s="94" t="s">
        <v>322</v>
      </c>
      <c r="G111" s="94" t="s">
        <v>323</v>
      </c>
      <c r="H111" s="18">
        <v>2023</v>
      </c>
      <c r="I111" s="103">
        <f t="shared" si="9"/>
        <v>260</v>
      </c>
      <c r="J111" s="103">
        <v>260</v>
      </c>
      <c r="K111" s="103"/>
      <c r="L111" s="103"/>
      <c r="M111" s="94" t="s">
        <v>33</v>
      </c>
      <c r="N111" s="18" t="s">
        <v>48</v>
      </c>
      <c r="O111" s="18"/>
      <c r="P111" s="18"/>
    </row>
    <row r="112" s="81" customFormat="1" ht="63" customHeight="1" spans="1:16">
      <c r="A112" s="94" t="s">
        <v>324</v>
      </c>
      <c r="B112" s="101">
        <v>1</v>
      </c>
      <c r="C112" s="18" t="s">
        <v>24</v>
      </c>
      <c r="D112" s="18" t="s">
        <v>60</v>
      </c>
      <c r="E112" s="9">
        <v>1.2</v>
      </c>
      <c r="F112" s="94" t="s">
        <v>325</v>
      </c>
      <c r="G112" s="94" t="s">
        <v>326</v>
      </c>
      <c r="H112" s="18">
        <v>2023</v>
      </c>
      <c r="I112" s="103">
        <f t="shared" si="9"/>
        <v>60</v>
      </c>
      <c r="J112" s="103">
        <v>60</v>
      </c>
      <c r="K112" s="103"/>
      <c r="L112" s="103"/>
      <c r="M112" s="107" t="s">
        <v>99</v>
      </c>
      <c r="N112" s="18" t="s">
        <v>34</v>
      </c>
      <c r="O112" s="18" t="s">
        <v>35</v>
      </c>
      <c r="P112" s="18"/>
    </row>
    <row r="113" s="86" customFormat="1" ht="96" customHeight="1" spans="1:16">
      <c r="A113" s="94" t="s">
        <v>327</v>
      </c>
      <c r="B113" s="94">
        <v>1</v>
      </c>
      <c r="C113" s="94" t="s">
        <v>24</v>
      </c>
      <c r="D113" s="94" t="s">
        <v>25</v>
      </c>
      <c r="E113" s="94">
        <v>1.1</v>
      </c>
      <c r="F113" s="94" t="s">
        <v>328</v>
      </c>
      <c r="G113" s="94" t="s">
        <v>329</v>
      </c>
      <c r="H113" s="94" t="s">
        <v>215</v>
      </c>
      <c r="I113" s="104">
        <f t="shared" si="9"/>
        <v>4000</v>
      </c>
      <c r="J113" s="104">
        <v>4000</v>
      </c>
      <c r="K113" s="104"/>
      <c r="L113" s="104"/>
      <c r="M113" s="94" t="s">
        <v>33</v>
      </c>
      <c r="N113" s="94" t="s">
        <v>48</v>
      </c>
      <c r="O113" s="94" t="s">
        <v>35</v>
      </c>
      <c r="P113" s="94"/>
    </row>
    <row r="114" s="86" customFormat="1" ht="33" customHeight="1" spans="1:16">
      <c r="A114" s="94" t="s">
        <v>330</v>
      </c>
      <c r="B114" s="94">
        <v>1</v>
      </c>
      <c r="C114" s="94" t="s">
        <v>24</v>
      </c>
      <c r="D114" s="94" t="s">
        <v>25</v>
      </c>
      <c r="E114" s="94">
        <v>0.15</v>
      </c>
      <c r="F114" s="94" t="s">
        <v>331</v>
      </c>
      <c r="G114" s="94" t="s">
        <v>257</v>
      </c>
      <c r="H114" s="94" t="s">
        <v>215</v>
      </c>
      <c r="I114" s="104">
        <f t="shared" si="9"/>
        <v>1500</v>
      </c>
      <c r="J114" s="104">
        <v>1500</v>
      </c>
      <c r="K114" s="104"/>
      <c r="L114" s="104"/>
      <c r="M114" s="94" t="s">
        <v>33</v>
      </c>
      <c r="N114" s="94" t="s">
        <v>48</v>
      </c>
      <c r="O114" s="94" t="s">
        <v>35</v>
      </c>
      <c r="P114" s="94"/>
    </row>
    <row r="115" s="86" customFormat="1" ht="48" customHeight="1" spans="1:16">
      <c r="A115" s="94" t="s">
        <v>332</v>
      </c>
      <c r="B115" s="94">
        <v>1</v>
      </c>
      <c r="C115" s="94" t="s">
        <v>208</v>
      </c>
      <c r="D115" s="94" t="s">
        <v>60</v>
      </c>
      <c r="E115" s="99">
        <v>25</v>
      </c>
      <c r="F115" s="94" t="s">
        <v>333</v>
      </c>
      <c r="G115" s="94" t="s">
        <v>288</v>
      </c>
      <c r="H115" s="94">
        <v>2024</v>
      </c>
      <c r="I115" s="104">
        <f t="shared" si="9"/>
        <v>11000</v>
      </c>
      <c r="J115" s="104">
        <v>3000</v>
      </c>
      <c r="K115" s="104">
        <v>8000</v>
      </c>
      <c r="L115" s="104"/>
      <c r="M115" s="94" t="s">
        <v>99</v>
      </c>
      <c r="N115" s="94" t="s">
        <v>34</v>
      </c>
      <c r="O115" s="94" t="s">
        <v>35</v>
      </c>
      <c r="P115" s="94"/>
    </row>
    <row r="116" s="86" customFormat="1" ht="39" customHeight="1" spans="1:16">
      <c r="A116" s="94" t="s">
        <v>334</v>
      </c>
      <c r="B116" s="94">
        <v>1</v>
      </c>
      <c r="C116" s="94" t="s">
        <v>24</v>
      </c>
      <c r="D116" s="94" t="s">
        <v>25</v>
      </c>
      <c r="E116" s="94">
        <v>0.4</v>
      </c>
      <c r="F116" s="94" t="s">
        <v>335</v>
      </c>
      <c r="G116" s="94" t="s">
        <v>303</v>
      </c>
      <c r="H116" s="94">
        <v>2025</v>
      </c>
      <c r="I116" s="104">
        <f t="shared" si="9"/>
        <v>1000</v>
      </c>
      <c r="J116" s="104">
        <v>1000</v>
      </c>
      <c r="K116" s="104"/>
      <c r="L116" s="104"/>
      <c r="M116" s="94" t="s">
        <v>33</v>
      </c>
      <c r="N116" s="94" t="s">
        <v>48</v>
      </c>
      <c r="O116" s="94" t="s">
        <v>35</v>
      </c>
      <c r="P116" s="94"/>
    </row>
    <row r="117" s="81" customFormat="1" ht="38" customHeight="1" spans="1:16">
      <c r="A117" s="18" t="s">
        <v>336</v>
      </c>
      <c r="B117" s="18">
        <f>SUM(B118:B119)</f>
        <v>2</v>
      </c>
      <c r="C117" s="18"/>
      <c r="D117" s="18"/>
      <c r="E117" s="18"/>
      <c r="F117" s="18" t="s">
        <v>337</v>
      </c>
      <c r="G117" s="18"/>
      <c r="H117" s="18"/>
      <c r="I117" s="103">
        <f t="shared" ref="I117:L117" si="10">SUM(I118:I119)</f>
        <v>195</v>
      </c>
      <c r="J117" s="103">
        <f t="shared" si="10"/>
        <v>195</v>
      </c>
      <c r="K117" s="103">
        <f t="shared" si="10"/>
        <v>0</v>
      </c>
      <c r="L117" s="103">
        <f t="shared" si="10"/>
        <v>0</v>
      </c>
      <c r="M117" s="18"/>
      <c r="N117" s="18"/>
      <c r="O117" s="18"/>
      <c r="P117" s="18"/>
    </row>
    <row r="118" s="81" customFormat="1" ht="72" customHeight="1" spans="1:16">
      <c r="A118" s="94" t="s">
        <v>338</v>
      </c>
      <c r="B118" s="18">
        <v>1</v>
      </c>
      <c r="C118" s="18" t="s">
        <v>24</v>
      </c>
      <c r="D118" s="18" t="s">
        <v>74</v>
      </c>
      <c r="E118" s="9">
        <v>1</v>
      </c>
      <c r="F118" s="94" t="s">
        <v>339</v>
      </c>
      <c r="G118" s="94" t="s">
        <v>340</v>
      </c>
      <c r="H118" s="18">
        <v>2023</v>
      </c>
      <c r="I118" s="103">
        <f>J118+K118+L118</f>
        <v>45</v>
      </c>
      <c r="J118" s="103">
        <v>45</v>
      </c>
      <c r="K118" s="103"/>
      <c r="L118" s="103"/>
      <c r="M118" s="94" t="s">
        <v>33</v>
      </c>
      <c r="N118" s="18" t="s">
        <v>34</v>
      </c>
      <c r="O118" s="18" t="s">
        <v>35</v>
      </c>
      <c r="P118" s="18"/>
    </row>
    <row r="119" s="86" customFormat="1" ht="58" customHeight="1" spans="1:16">
      <c r="A119" s="94" t="s">
        <v>341</v>
      </c>
      <c r="B119" s="94">
        <v>1</v>
      </c>
      <c r="C119" s="94" t="s">
        <v>24</v>
      </c>
      <c r="D119" s="94" t="s">
        <v>25</v>
      </c>
      <c r="E119" s="94">
        <v>0.03</v>
      </c>
      <c r="F119" s="94" t="s">
        <v>342</v>
      </c>
      <c r="G119" s="94" t="s">
        <v>179</v>
      </c>
      <c r="H119" s="94">
        <v>2024</v>
      </c>
      <c r="I119" s="104">
        <f>J119+K119+L119</f>
        <v>150</v>
      </c>
      <c r="J119" s="104">
        <v>150</v>
      </c>
      <c r="K119" s="104"/>
      <c r="L119" s="104"/>
      <c r="M119" s="94" t="s">
        <v>33</v>
      </c>
      <c r="N119" s="94" t="s">
        <v>48</v>
      </c>
      <c r="O119" s="94" t="s">
        <v>35</v>
      </c>
      <c r="P119" s="94"/>
    </row>
    <row r="120" s="81" customFormat="1" ht="42" customHeight="1" spans="1:16">
      <c r="A120" s="18" t="s">
        <v>343</v>
      </c>
      <c r="B120" s="18">
        <f>B121+B152</f>
        <v>36</v>
      </c>
      <c r="C120" s="18"/>
      <c r="D120" s="18" t="s">
        <v>344</v>
      </c>
      <c r="E120" s="18" t="s">
        <v>20</v>
      </c>
      <c r="F120" s="18" t="s">
        <v>345</v>
      </c>
      <c r="G120" s="18"/>
      <c r="H120" s="18"/>
      <c r="I120" s="103">
        <f t="shared" ref="I120:L120" si="11">I121+I152</f>
        <v>29232.92</v>
      </c>
      <c r="J120" s="103">
        <f t="shared" si="11"/>
        <v>27682.92</v>
      </c>
      <c r="K120" s="103">
        <f t="shared" si="11"/>
        <v>1550</v>
      </c>
      <c r="L120" s="103">
        <f t="shared" si="11"/>
        <v>0</v>
      </c>
      <c r="M120" s="18"/>
      <c r="N120" s="18"/>
      <c r="O120" s="18"/>
      <c r="P120" s="18"/>
    </row>
    <row r="121" s="81" customFormat="1" ht="54" customHeight="1" spans="1:16">
      <c r="A121" s="18" t="s">
        <v>346</v>
      </c>
      <c r="B121" s="18">
        <f>SUM(B122:B151)</f>
        <v>30</v>
      </c>
      <c r="C121" s="18"/>
      <c r="D121" s="18"/>
      <c r="E121" s="18"/>
      <c r="F121" s="18" t="s">
        <v>347</v>
      </c>
      <c r="G121" s="18"/>
      <c r="H121" s="18"/>
      <c r="I121" s="103">
        <f>SUM(I122:I151)</f>
        <v>26716.92</v>
      </c>
      <c r="J121" s="103">
        <f>SUM(J122:J151)</f>
        <v>25166.92</v>
      </c>
      <c r="K121" s="103">
        <f>SUM(K122:K151)</f>
        <v>1550</v>
      </c>
      <c r="L121" s="103">
        <f>SUM(L122:L151)</f>
        <v>0</v>
      </c>
      <c r="M121" s="18"/>
      <c r="N121" s="18"/>
      <c r="O121" s="18"/>
      <c r="P121" s="18"/>
    </row>
    <row r="122" s="4" customFormat="1" ht="45" customHeight="1" spans="1:16">
      <c r="A122" s="93" t="s">
        <v>348</v>
      </c>
      <c r="B122" s="94">
        <v>1</v>
      </c>
      <c r="C122" s="94" t="s">
        <v>24</v>
      </c>
      <c r="D122" s="94" t="s">
        <v>74</v>
      </c>
      <c r="E122" s="94">
        <v>1</v>
      </c>
      <c r="F122" s="95" t="s">
        <v>349</v>
      </c>
      <c r="G122" s="104" t="s">
        <v>32</v>
      </c>
      <c r="H122" s="99">
        <v>2022</v>
      </c>
      <c r="I122" s="94">
        <f t="shared" ref="I122:I128" si="12">J122+K122+L122</f>
        <v>50</v>
      </c>
      <c r="J122" s="104">
        <v>0</v>
      </c>
      <c r="K122" s="104">
        <v>50</v>
      </c>
      <c r="L122" s="104"/>
      <c r="M122" s="94" t="s">
        <v>350</v>
      </c>
      <c r="N122" s="94" t="s">
        <v>48</v>
      </c>
      <c r="O122" s="94" t="s">
        <v>35</v>
      </c>
      <c r="P122" s="94"/>
    </row>
    <row r="123" s="4" customFormat="1" ht="132" customHeight="1" spans="1:16">
      <c r="A123" s="93" t="s">
        <v>351</v>
      </c>
      <c r="B123" s="94">
        <v>1</v>
      </c>
      <c r="C123" s="94" t="s">
        <v>24</v>
      </c>
      <c r="D123" s="42" t="s">
        <v>74</v>
      </c>
      <c r="E123" s="42">
        <v>16</v>
      </c>
      <c r="F123" s="93" t="s">
        <v>352</v>
      </c>
      <c r="G123" s="94" t="s">
        <v>179</v>
      </c>
      <c r="H123" s="94">
        <v>2022</v>
      </c>
      <c r="I123" s="94">
        <f t="shared" si="12"/>
        <v>799.62</v>
      </c>
      <c r="J123" s="94">
        <v>799.62</v>
      </c>
      <c r="K123" s="104"/>
      <c r="L123" s="104"/>
      <c r="M123" s="94" t="s">
        <v>33</v>
      </c>
      <c r="N123" s="94" t="s">
        <v>48</v>
      </c>
      <c r="O123" s="94" t="s">
        <v>35</v>
      </c>
      <c r="P123" s="105"/>
    </row>
    <row r="124" s="4" customFormat="1" ht="43" customHeight="1" spans="1:16">
      <c r="A124" s="93" t="s">
        <v>353</v>
      </c>
      <c r="B124" s="94">
        <v>1</v>
      </c>
      <c r="C124" s="94" t="s">
        <v>24</v>
      </c>
      <c r="D124" s="42" t="s">
        <v>354</v>
      </c>
      <c r="E124" s="42">
        <v>4.2</v>
      </c>
      <c r="F124" s="93" t="s">
        <v>355</v>
      </c>
      <c r="G124" s="94" t="s">
        <v>356</v>
      </c>
      <c r="H124" s="94">
        <v>2022</v>
      </c>
      <c r="I124" s="94">
        <f t="shared" si="12"/>
        <v>42.3</v>
      </c>
      <c r="J124" s="94">
        <v>42.3</v>
      </c>
      <c r="K124" s="104"/>
      <c r="L124" s="104"/>
      <c r="M124" s="94" t="s">
        <v>33</v>
      </c>
      <c r="N124" s="94" t="s">
        <v>42</v>
      </c>
      <c r="O124" s="94" t="s">
        <v>35</v>
      </c>
      <c r="P124" s="105"/>
    </row>
    <row r="125" s="4" customFormat="1" ht="95" customHeight="1" spans="1:16">
      <c r="A125" s="93" t="s">
        <v>357</v>
      </c>
      <c r="B125" s="94">
        <v>1</v>
      </c>
      <c r="C125" s="94" t="s">
        <v>24</v>
      </c>
      <c r="D125" s="42" t="s">
        <v>74</v>
      </c>
      <c r="E125" s="94">
        <v>1</v>
      </c>
      <c r="F125" s="93" t="s">
        <v>358</v>
      </c>
      <c r="G125" s="94" t="s">
        <v>32</v>
      </c>
      <c r="H125" s="94">
        <v>2022</v>
      </c>
      <c r="I125" s="94">
        <f t="shared" si="12"/>
        <v>300</v>
      </c>
      <c r="J125" s="94">
        <v>300</v>
      </c>
      <c r="K125" s="104"/>
      <c r="L125" s="104"/>
      <c r="M125" s="94" t="s">
        <v>33</v>
      </c>
      <c r="N125" s="94" t="s">
        <v>48</v>
      </c>
      <c r="O125" s="94" t="s">
        <v>35</v>
      </c>
      <c r="P125" s="105"/>
    </row>
    <row r="126" s="81" customFormat="1" ht="60" customHeight="1" spans="1:16">
      <c r="A126" s="94" t="s">
        <v>359</v>
      </c>
      <c r="B126" s="18">
        <v>1</v>
      </c>
      <c r="C126" s="18" t="s">
        <v>24</v>
      </c>
      <c r="D126" s="18" t="s">
        <v>245</v>
      </c>
      <c r="E126" s="9">
        <v>1</v>
      </c>
      <c r="F126" s="94" t="s">
        <v>360</v>
      </c>
      <c r="G126" s="94" t="s">
        <v>361</v>
      </c>
      <c r="H126" s="18">
        <v>2023</v>
      </c>
      <c r="I126" s="103">
        <f t="shared" si="12"/>
        <v>183</v>
      </c>
      <c r="J126" s="103">
        <v>183</v>
      </c>
      <c r="K126" s="103"/>
      <c r="L126" s="103"/>
      <c r="M126" s="94" t="s">
        <v>33</v>
      </c>
      <c r="N126" s="18" t="s">
        <v>34</v>
      </c>
      <c r="O126" s="18" t="s">
        <v>35</v>
      </c>
      <c r="P126" s="18"/>
    </row>
    <row r="127" s="86" customFormat="1" ht="43" customHeight="1" spans="1:16">
      <c r="A127" s="18" t="s">
        <v>362</v>
      </c>
      <c r="B127" s="94">
        <v>1</v>
      </c>
      <c r="C127" s="94" t="s">
        <v>24</v>
      </c>
      <c r="D127" s="94" t="s">
        <v>245</v>
      </c>
      <c r="E127" s="94">
        <v>1</v>
      </c>
      <c r="F127" s="93" t="s">
        <v>363</v>
      </c>
      <c r="G127" s="94" t="s">
        <v>58</v>
      </c>
      <c r="H127" s="94"/>
      <c r="I127" s="104">
        <f t="shared" si="12"/>
        <v>610</v>
      </c>
      <c r="J127" s="104">
        <v>610</v>
      </c>
      <c r="K127" s="104"/>
      <c r="L127" s="104"/>
      <c r="M127" s="94" t="s">
        <v>33</v>
      </c>
      <c r="N127" s="94" t="s">
        <v>34</v>
      </c>
      <c r="O127" s="94" t="s">
        <v>35</v>
      </c>
      <c r="P127" s="94"/>
    </row>
    <row r="128" s="86" customFormat="1" ht="43" customHeight="1" spans="1:16">
      <c r="A128" s="18" t="s">
        <v>364</v>
      </c>
      <c r="B128" s="94">
        <v>1</v>
      </c>
      <c r="C128" s="94" t="s">
        <v>24</v>
      </c>
      <c r="D128" s="94" t="s">
        <v>245</v>
      </c>
      <c r="E128" s="94">
        <v>1</v>
      </c>
      <c r="F128" s="93" t="s">
        <v>365</v>
      </c>
      <c r="G128" s="94" t="s">
        <v>58</v>
      </c>
      <c r="H128" s="94"/>
      <c r="I128" s="104">
        <f t="shared" si="12"/>
        <v>190</v>
      </c>
      <c r="J128" s="104">
        <v>190</v>
      </c>
      <c r="K128" s="104"/>
      <c r="L128" s="104"/>
      <c r="M128" s="94" t="s">
        <v>33</v>
      </c>
      <c r="N128" s="94" t="s">
        <v>34</v>
      </c>
      <c r="O128" s="94" t="s">
        <v>35</v>
      </c>
      <c r="P128" s="94"/>
    </row>
    <row r="129" s="81" customFormat="1" ht="60" customHeight="1" spans="1:16">
      <c r="A129" s="94" t="s">
        <v>366</v>
      </c>
      <c r="B129" s="18">
        <v>1</v>
      </c>
      <c r="C129" s="18" t="s">
        <v>24</v>
      </c>
      <c r="D129" s="18" t="s">
        <v>245</v>
      </c>
      <c r="E129" s="9">
        <v>1</v>
      </c>
      <c r="F129" s="94" t="s">
        <v>367</v>
      </c>
      <c r="G129" s="94" t="s">
        <v>368</v>
      </c>
      <c r="H129" s="18">
        <v>2023</v>
      </c>
      <c r="I129" s="103">
        <f t="shared" ref="I129:I151" si="13">J129+K129+L129</f>
        <v>848</v>
      </c>
      <c r="J129" s="103">
        <v>848</v>
      </c>
      <c r="K129" s="103"/>
      <c r="L129" s="103"/>
      <c r="M129" s="94" t="s">
        <v>33</v>
      </c>
      <c r="N129" s="18" t="s">
        <v>34</v>
      </c>
      <c r="O129" s="18" t="s">
        <v>35</v>
      </c>
      <c r="P129" s="18"/>
    </row>
    <row r="130" s="81" customFormat="1" ht="90" customHeight="1" spans="1:16">
      <c r="A130" s="18" t="s">
        <v>369</v>
      </c>
      <c r="B130" s="18">
        <v>1</v>
      </c>
      <c r="C130" s="18" t="s">
        <v>24</v>
      </c>
      <c r="D130" s="18" t="s">
        <v>245</v>
      </c>
      <c r="E130" s="18">
        <v>1</v>
      </c>
      <c r="F130" s="94" t="s">
        <v>370</v>
      </c>
      <c r="G130" s="94" t="s">
        <v>371</v>
      </c>
      <c r="H130" s="18">
        <v>2023</v>
      </c>
      <c r="I130" s="94">
        <f t="shared" si="13"/>
        <v>2740</v>
      </c>
      <c r="J130" s="103">
        <v>2740</v>
      </c>
      <c r="K130" s="103"/>
      <c r="L130" s="103"/>
      <c r="M130" s="94" t="s">
        <v>33</v>
      </c>
      <c r="N130" s="18" t="s">
        <v>48</v>
      </c>
      <c r="O130" s="18" t="s">
        <v>35</v>
      </c>
      <c r="P130" s="18"/>
    </row>
    <row r="131" s="81" customFormat="1" ht="86" customHeight="1" spans="1:16">
      <c r="A131" s="18" t="s">
        <v>372</v>
      </c>
      <c r="B131" s="18">
        <v>1</v>
      </c>
      <c r="C131" s="18" t="s">
        <v>24</v>
      </c>
      <c r="D131" s="18" t="s">
        <v>245</v>
      </c>
      <c r="E131" s="18">
        <v>1</v>
      </c>
      <c r="F131" s="94" t="s">
        <v>373</v>
      </c>
      <c r="G131" s="94" t="s">
        <v>374</v>
      </c>
      <c r="H131" s="18">
        <v>2023</v>
      </c>
      <c r="I131" s="94">
        <f t="shared" si="13"/>
        <v>4500</v>
      </c>
      <c r="J131" s="103">
        <v>4500</v>
      </c>
      <c r="K131" s="103"/>
      <c r="L131" s="103"/>
      <c r="M131" s="94" t="s">
        <v>33</v>
      </c>
      <c r="N131" s="18" t="s">
        <v>48</v>
      </c>
      <c r="O131" s="18" t="s">
        <v>35</v>
      </c>
      <c r="P131" s="18"/>
    </row>
    <row r="132" s="81" customFormat="1" ht="60" customHeight="1" spans="1:16">
      <c r="A132" s="18" t="s">
        <v>375</v>
      </c>
      <c r="B132" s="18">
        <v>1</v>
      </c>
      <c r="C132" s="18" t="s">
        <v>24</v>
      </c>
      <c r="D132" s="18" t="s">
        <v>245</v>
      </c>
      <c r="E132" s="18">
        <v>1</v>
      </c>
      <c r="F132" s="94" t="s">
        <v>376</v>
      </c>
      <c r="G132" s="94" t="s">
        <v>377</v>
      </c>
      <c r="H132" s="18">
        <v>2023</v>
      </c>
      <c r="I132" s="94">
        <f t="shared" si="13"/>
        <v>236</v>
      </c>
      <c r="J132" s="103">
        <v>236</v>
      </c>
      <c r="K132" s="103"/>
      <c r="L132" s="103"/>
      <c r="M132" s="94" t="s">
        <v>33</v>
      </c>
      <c r="N132" s="18" t="s">
        <v>48</v>
      </c>
      <c r="O132" s="18" t="s">
        <v>35</v>
      </c>
      <c r="P132" s="18"/>
    </row>
    <row r="133" s="81" customFormat="1" ht="60" customHeight="1" spans="1:16">
      <c r="A133" s="18" t="s">
        <v>378</v>
      </c>
      <c r="B133" s="18">
        <v>1</v>
      </c>
      <c r="C133" s="18" t="s">
        <v>24</v>
      </c>
      <c r="D133" s="18" t="s">
        <v>245</v>
      </c>
      <c r="E133" s="18">
        <v>1</v>
      </c>
      <c r="F133" s="94" t="s">
        <v>379</v>
      </c>
      <c r="G133" s="94" t="s">
        <v>380</v>
      </c>
      <c r="H133" s="18">
        <v>2023</v>
      </c>
      <c r="I133" s="94">
        <f t="shared" si="13"/>
        <v>300</v>
      </c>
      <c r="J133" s="103">
        <v>300</v>
      </c>
      <c r="K133" s="103"/>
      <c r="L133" s="103"/>
      <c r="M133" s="94" t="s">
        <v>33</v>
      </c>
      <c r="N133" s="18" t="s">
        <v>48</v>
      </c>
      <c r="O133" s="18" t="s">
        <v>35</v>
      </c>
      <c r="P133" s="18"/>
    </row>
    <row r="134" s="81" customFormat="1" ht="60" customHeight="1" spans="1:16">
      <c r="A134" s="18" t="s">
        <v>381</v>
      </c>
      <c r="B134" s="18">
        <v>1</v>
      </c>
      <c r="C134" s="18" t="s">
        <v>24</v>
      </c>
      <c r="D134" s="18" t="s">
        <v>245</v>
      </c>
      <c r="E134" s="18">
        <v>1</v>
      </c>
      <c r="F134" s="94" t="s">
        <v>382</v>
      </c>
      <c r="G134" s="94" t="s">
        <v>383</v>
      </c>
      <c r="H134" s="18">
        <v>2023</v>
      </c>
      <c r="I134" s="94">
        <f t="shared" si="13"/>
        <v>500</v>
      </c>
      <c r="J134" s="103">
        <v>500</v>
      </c>
      <c r="K134" s="103"/>
      <c r="L134" s="103"/>
      <c r="M134" s="94" t="s">
        <v>33</v>
      </c>
      <c r="N134" s="18" t="s">
        <v>48</v>
      </c>
      <c r="O134" s="18" t="s">
        <v>35</v>
      </c>
      <c r="P134" s="18"/>
    </row>
    <row r="135" s="81" customFormat="1" ht="60" customHeight="1" spans="1:16">
      <c r="A135" s="18" t="s">
        <v>384</v>
      </c>
      <c r="B135" s="18">
        <v>1</v>
      </c>
      <c r="C135" s="18" t="s">
        <v>24</v>
      </c>
      <c r="D135" s="18" t="s">
        <v>245</v>
      </c>
      <c r="E135" s="18">
        <v>1</v>
      </c>
      <c r="F135" s="94" t="s">
        <v>385</v>
      </c>
      <c r="G135" s="94" t="s">
        <v>383</v>
      </c>
      <c r="H135" s="18">
        <v>2023</v>
      </c>
      <c r="I135" s="94">
        <f t="shared" si="13"/>
        <v>300</v>
      </c>
      <c r="J135" s="103">
        <v>300</v>
      </c>
      <c r="K135" s="103"/>
      <c r="L135" s="103"/>
      <c r="M135" s="94" t="s">
        <v>33</v>
      </c>
      <c r="N135" s="18" t="s">
        <v>48</v>
      </c>
      <c r="O135" s="18" t="s">
        <v>35</v>
      </c>
      <c r="P135" s="18"/>
    </row>
    <row r="136" s="81" customFormat="1" ht="90" customHeight="1" spans="1:16">
      <c r="A136" s="18" t="s">
        <v>386</v>
      </c>
      <c r="B136" s="18">
        <v>1</v>
      </c>
      <c r="C136" s="18" t="s">
        <v>24</v>
      </c>
      <c r="D136" s="18" t="s">
        <v>245</v>
      </c>
      <c r="E136" s="18">
        <v>1</v>
      </c>
      <c r="F136" s="94" t="s">
        <v>387</v>
      </c>
      <c r="G136" s="94" t="s">
        <v>388</v>
      </c>
      <c r="H136" s="18">
        <v>2023</v>
      </c>
      <c r="I136" s="94">
        <f t="shared" si="13"/>
        <v>74.356</v>
      </c>
      <c r="J136" s="103">
        <v>74.356</v>
      </c>
      <c r="K136" s="103"/>
      <c r="L136" s="103"/>
      <c r="M136" s="94" t="s">
        <v>33</v>
      </c>
      <c r="N136" s="18" t="s">
        <v>48</v>
      </c>
      <c r="O136" s="18" t="s">
        <v>35</v>
      </c>
      <c r="P136" s="18"/>
    </row>
    <row r="137" s="81" customFormat="1" ht="90" customHeight="1" spans="1:16">
      <c r="A137" s="18" t="s">
        <v>389</v>
      </c>
      <c r="B137" s="18">
        <v>1</v>
      </c>
      <c r="C137" s="18" t="s">
        <v>24</v>
      </c>
      <c r="D137" s="18" t="s">
        <v>245</v>
      </c>
      <c r="E137" s="18">
        <v>1</v>
      </c>
      <c r="F137" s="94" t="s">
        <v>390</v>
      </c>
      <c r="G137" s="94" t="s">
        <v>371</v>
      </c>
      <c r="H137" s="18">
        <v>2023</v>
      </c>
      <c r="I137" s="94">
        <f t="shared" si="13"/>
        <v>20.1</v>
      </c>
      <c r="J137" s="103">
        <v>20.1</v>
      </c>
      <c r="K137" s="103"/>
      <c r="L137" s="103"/>
      <c r="M137" s="94" t="s">
        <v>33</v>
      </c>
      <c r="N137" s="18" t="s">
        <v>48</v>
      </c>
      <c r="O137" s="18" t="s">
        <v>35</v>
      </c>
      <c r="P137" s="18"/>
    </row>
    <row r="138" s="81" customFormat="1" ht="90" customHeight="1" spans="1:16">
      <c r="A138" s="18" t="s">
        <v>391</v>
      </c>
      <c r="B138" s="18">
        <v>1</v>
      </c>
      <c r="C138" s="18" t="s">
        <v>24</v>
      </c>
      <c r="D138" s="18" t="s">
        <v>245</v>
      </c>
      <c r="E138" s="18">
        <v>1</v>
      </c>
      <c r="F138" s="94" t="s">
        <v>392</v>
      </c>
      <c r="G138" s="94" t="s">
        <v>393</v>
      </c>
      <c r="H138" s="18">
        <v>2023</v>
      </c>
      <c r="I138" s="94">
        <f t="shared" si="13"/>
        <v>28.95</v>
      </c>
      <c r="J138" s="103">
        <v>28.95</v>
      </c>
      <c r="K138" s="103"/>
      <c r="L138" s="103"/>
      <c r="M138" s="94" t="s">
        <v>33</v>
      </c>
      <c r="N138" s="18" t="s">
        <v>48</v>
      </c>
      <c r="O138" s="18" t="s">
        <v>35</v>
      </c>
      <c r="P138" s="18"/>
    </row>
    <row r="139" s="81" customFormat="1" ht="91" customHeight="1" spans="1:16">
      <c r="A139" s="18" t="s">
        <v>394</v>
      </c>
      <c r="B139" s="18">
        <v>1</v>
      </c>
      <c r="C139" s="18" t="s">
        <v>24</v>
      </c>
      <c r="D139" s="18" t="s">
        <v>245</v>
      </c>
      <c r="E139" s="18">
        <v>1</v>
      </c>
      <c r="F139" s="94" t="s">
        <v>395</v>
      </c>
      <c r="G139" s="94" t="s">
        <v>396</v>
      </c>
      <c r="H139" s="18">
        <v>2023</v>
      </c>
      <c r="I139" s="94">
        <f t="shared" si="13"/>
        <v>21.65</v>
      </c>
      <c r="J139" s="103">
        <v>21.65</v>
      </c>
      <c r="K139" s="103"/>
      <c r="L139" s="103"/>
      <c r="M139" s="94" t="s">
        <v>33</v>
      </c>
      <c r="N139" s="18" t="s">
        <v>48</v>
      </c>
      <c r="O139" s="18" t="s">
        <v>35</v>
      </c>
      <c r="P139" s="18"/>
    </row>
    <row r="140" s="81" customFormat="1" ht="91" customHeight="1" spans="1:16">
      <c r="A140" s="18" t="s">
        <v>397</v>
      </c>
      <c r="B140" s="18">
        <v>1</v>
      </c>
      <c r="C140" s="18" t="s">
        <v>24</v>
      </c>
      <c r="D140" s="18" t="s">
        <v>245</v>
      </c>
      <c r="E140" s="18">
        <v>1</v>
      </c>
      <c r="F140" s="94" t="s">
        <v>398</v>
      </c>
      <c r="G140" s="94" t="s">
        <v>399</v>
      </c>
      <c r="H140" s="18">
        <v>2023</v>
      </c>
      <c r="I140" s="94">
        <f t="shared" si="13"/>
        <v>16.37</v>
      </c>
      <c r="J140" s="103">
        <v>16.37</v>
      </c>
      <c r="K140" s="103"/>
      <c r="L140" s="103"/>
      <c r="M140" s="94" t="s">
        <v>33</v>
      </c>
      <c r="N140" s="18" t="s">
        <v>48</v>
      </c>
      <c r="O140" s="18" t="s">
        <v>35</v>
      </c>
      <c r="P140" s="18"/>
    </row>
    <row r="141" s="81" customFormat="1" ht="91" customHeight="1" spans="1:16">
      <c r="A141" s="18" t="s">
        <v>400</v>
      </c>
      <c r="B141" s="18">
        <v>1</v>
      </c>
      <c r="C141" s="18" t="s">
        <v>24</v>
      </c>
      <c r="D141" s="18" t="s">
        <v>245</v>
      </c>
      <c r="E141" s="18">
        <v>1</v>
      </c>
      <c r="F141" s="94" t="s">
        <v>401</v>
      </c>
      <c r="G141" s="94" t="s">
        <v>402</v>
      </c>
      <c r="H141" s="18">
        <v>2023</v>
      </c>
      <c r="I141" s="94">
        <f t="shared" si="13"/>
        <v>26.1</v>
      </c>
      <c r="J141" s="103">
        <v>26.1</v>
      </c>
      <c r="K141" s="103"/>
      <c r="L141" s="103"/>
      <c r="M141" s="94" t="s">
        <v>33</v>
      </c>
      <c r="N141" s="18" t="s">
        <v>48</v>
      </c>
      <c r="O141" s="18" t="s">
        <v>35</v>
      </c>
      <c r="P141" s="18"/>
    </row>
    <row r="142" s="81" customFormat="1" ht="91" customHeight="1" spans="1:16">
      <c r="A142" s="18" t="s">
        <v>403</v>
      </c>
      <c r="B142" s="18">
        <v>1</v>
      </c>
      <c r="C142" s="18" t="s">
        <v>24</v>
      </c>
      <c r="D142" s="18" t="s">
        <v>245</v>
      </c>
      <c r="E142" s="18">
        <v>1</v>
      </c>
      <c r="F142" s="94" t="s">
        <v>404</v>
      </c>
      <c r="G142" s="94" t="s">
        <v>405</v>
      </c>
      <c r="H142" s="18">
        <v>2023</v>
      </c>
      <c r="I142" s="94">
        <f t="shared" si="13"/>
        <v>12.474</v>
      </c>
      <c r="J142" s="103">
        <v>12.474</v>
      </c>
      <c r="K142" s="103"/>
      <c r="L142" s="103"/>
      <c r="M142" s="94" t="s">
        <v>33</v>
      </c>
      <c r="N142" s="18" t="s">
        <v>48</v>
      </c>
      <c r="O142" s="18" t="s">
        <v>35</v>
      </c>
      <c r="P142" s="18"/>
    </row>
    <row r="143" s="81" customFormat="1" ht="74" customHeight="1" spans="1:16">
      <c r="A143" s="18" t="s">
        <v>406</v>
      </c>
      <c r="B143" s="18">
        <v>1</v>
      </c>
      <c r="C143" s="18" t="s">
        <v>24</v>
      </c>
      <c r="D143" s="18" t="s">
        <v>245</v>
      </c>
      <c r="E143" s="18">
        <v>1</v>
      </c>
      <c r="F143" s="94" t="s">
        <v>407</v>
      </c>
      <c r="G143" s="94" t="s">
        <v>408</v>
      </c>
      <c r="H143" s="18">
        <v>2023</v>
      </c>
      <c r="I143" s="94">
        <f t="shared" si="13"/>
        <v>161</v>
      </c>
      <c r="J143" s="103">
        <v>161</v>
      </c>
      <c r="K143" s="103"/>
      <c r="L143" s="103"/>
      <c r="M143" s="94" t="s">
        <v>33</v>
      </c>
      <c r="N143" s="18" t="s">
        <v>48</v>
      </c>
      <c r="O143" s="18" t="s">
        <v>35</v>
      </c>
      <c r="P143" s="18"/>
    </row>
    <row r="144" s="81" customFormat="1" ht="66" customHeight="1" spans="1:16">
      <c r="A144" s="18" t="s">
        <v>409</v>
      </c>
      <c r="B144" s="18">
        <v>1</v>
      </c>
      <c r="C144" s="18" t="s">
        <v>24</v>
      </c>
      <c r="D144" s="18" t="s">
        <v>245</v>
      </c>
      <c r="E144" s="18">
        <v>1</v>
      </c>
      <c r="F144" s="94" t="s">
        <v>410</v>
      </c>
      <c r="G144" s="94" t="s">
        <v>411</v>
      </c>
      <c r="H144" s="18">
        <v>2023</v>
      </c>
      <c r="I144" s="94">
        <f t="shared" si="13"/>
        <v>35</v>
      </c>
      <c r="J144" s="103">
        <v>35</v>
      </c>
      <c r="K144" s="103"/>
      <c r="L144" s="103"/>
      <c r="M144" s="94" t="s">
        <v>33</v>
      </c>
      <c r="N144" s="18" t="s">
        <v>48</v>
      </c>
      <c r="O144" s="18" t="s">
        <v>35</v>
      </c>
      <c r="P144" s="18"/>
    </row>
    <row r="145" s="81" customFormat="1" ht="66" customHeight="1" spans="1:16">
      <c r="A145" s="18" t="s">
        <v>412</v>
      </c>
      <c r="B145" s="18">
        <v>1</v>
      </c>
      <c r="C145" s="18" t="s">
        <v>24</v>
      </c>
      <c r="D145" s="18" t="s">
        <v>245</v>
      </c>
      <c r="E145" s="18">
        <v>1</v>
      </c>
      <c r="F145" s="94" t="s">
        <v>413</v>
      </c>
      <c r="G145" s="94" t="s">
        <v>408</v>
      </c>
      <c r="H145" s="18">
        <v>2023</v>
      </c>
      <c r="I145" s="94">
        <f t="shared" si="13"/>
        <v>60</v>
      </c>
      <c r="J145" s="103">
        <v>60</v>
      </c>
      <c r="K145" s="103"/>
      <c r="L145" s="103"/>
      <c r="M145" s="94" t="s">
        <v>33</v>
      </c>
      <c r="N145" s="18" t="s">
        <v>48</v>
      </c>
      <c r="O145" s="18" t="s">
        <v>35</v>
      </c>
      <c r="P145" s="18"/>
    </row>
    <row r="146" s="81" customFormat="1" ht="66" customHeight="1" spans="1:16">
      <c r="A146" s="18" t="s">
        <v>414</v>
      </c>
      <c r="B146" s="18">
        <v>1</v>
      </c>
      <c r="C146" s="18" t="s">
        <v>24</v>
      </c>
      <c r="D146" s="18" t="s">
        <v>245</v>
      </c>
      <c r="E146" s="18">
        <v>1</v>
      </c>
      <c r="F146" s="94" t="s">
        <v>415</v>
      </c>
      <c r="G146" s="94" t="s">
        <v>408</v>
      </c>
      <c r="H146" s="18">
        <v>2023</v>
      </c>
      <c r="I146" s="94">
        <f t="shared" si="13"/>
        <v>12</v>
      </c>
      <c r="J146" s="103">
        <v>12</v>
      </c>
      <c r="K146" s="103"/>
      <c r="L146" s="103"/>
      <c r="M146" s="94" t="s">
        <v>33</v>
      </c>
      <c r="N146" s="18" t="s">
        <v>48</v>
      </c>
      <c r="O146" s="18" t="s">
        <v>35</v>
      </c>
      <c r="P146" s="18"/>
    </row>
    <row r="147" s="86" customFormat="1" ht="80" customHeight="1" spans="1:16">
      <c r="A147" s="94" t="s">
        <v>416</v>
      </c>
      <c r="B147" s="94">
        <v>1</v>
      </c>
      <c r="C147" s="94" t="s">
        <v>24</v>
      </c>
      <c r="D147" s="94" t="s">
        <v>417</v>
      </c>
      <c r="E147" s="94">
        <v>80</v>
      </c>
      <c r="F147" s="94" t="s">
        <v>418</v>
      </c>
      <c r="G147" s="94" t="s">
        <v>329</v>
      </c>
      <c r="H147" s="94" t="s">
        <v>215</v>
      </c>
      <c r="I147" s="104">
        <f t="shared" si="13"/>
        <v>13500</v>
      </c>
      <c r="J147" s="104">
        <v>12000</v>
      </c>
      <c r="K147" s="104">
        <v>1500</v>
      </c>
      <c r="L147" s="104"/>
      <c r="M147" s="94" t="s">
        <v>33</v>
      </c>
      <c r="N147" s="94" t="s">
        <v>48</v>
      </c>
      <c r="O147" s="94" t="s">
        <v>35</v>
      </c>
      <c r="P147" s="94"/>
    </row>
    <row r="148" s="86" customFormat="1" ht="80" customHeight="1" spans="1:16">
      <c r="A148" s="94" t="s">
        <v>419</v>
      </c>
      <c r="B148" s="94">
        <v>1</v>
      </c>
      <c r="C148" s="94" t="s">
        <v>24</v>
      </c>
      <c r="D148" s="94" t="s">
        <v>417</v>
      </c>
      <c r="E148" s="94">
        <v>3.3</v>
      </c>
      <c r="F148" s="94" t="s">
        <v>420</v>
      </c>
      <c r="G148" s="94" t="s">
        <v>58</v>
      </c>
      <c r="H148" s="94" t="s">
        <v>215</v>
      </c>
      <c r="I148" s="104">
        <f t="shared" si="13"/>
        <v>200</v>
      </c>
      <c r="J148" s="104">
        <v>200</v>
      </c>
      <c r="K148" s="104"/>
      <c r="L148" s="104"/>
      <c r="M148" s="94" t="s">
        <v>33</v>
      </c>
      <c r="N148" s="94" t="s">
        <v>48</v>
      </c>
      <c r="O148" s="94" t="s">
        <v>35</v>
      </c>
      <c r="P148" s="94"/>
    </row>
    <row r="149" s="86" customFormat="1" ht="91" customHeight="1" spans="1:16">
      <c r="A149" s="94" t="s">
        <v>421</v>
      </c>
      <c r="B149" s="94">
        <v>1</v>
      </c>
      <c r="C149" s="94" t="s">
        <v>24</v>
      </c>
      <c r="D149" s="94" t="s">
        <v>417</v>
      </c>
      <c r="E149" s="94">
        <v>23</v>
      </c>
      <c r="F149" s="94" t="s">
        <v>422</v>
      </c>
      <c r="G149" s="94" t="s">
        <v>58</v>
      </c>
      <c r="H149" s="94" t="s">
        <v>215</v>
      </c>
      <c r="I149" s="104">
        <f t="shared" si="13"/>
        <v>200</v>
      </c>
      <c r="J149" s="104">
        <v>200</v>
      </c>
      <c r="K149" s="104"/>
      <c r="L149" s="104"/>
      <c r="M149" s="94" t="s">
        <v>33</v>
      </c>
      <c r="N149" s="94" t="s">
        <v>48</v>
      </c>
      <c r="O149" s="94" t="s">
        <v>35</v>
      </c>
      <c r="P149" s="94"/>
    </row>
    <row r="150" s="86" customFormat="1" ht="51" customHeight="1" spans="1:16">
      <c r="A150" s="94" t="s">
        <v>423</v>
      </c>
      <c r="B150" s="94">
        <v>1</v>
      </c>
      <c r="C150" s="94" t="s">
        <v>24</v>
      </c>
      <c r="D150" s="94" t="s">
        <v>74</v>
      </c>
      <c r="E150" s="94">
        <v>1</v>
      </c>
      <c r="F150" s="94" t="s">
        <v>424</v>
      </c>
      <c r="G150" s="94" t="s">
        <v>425</v>
      </c>
      <c r="H150" s="94">
        <v>2024</v>
      </c>
      <c r="I150" s="104">
        <f t="shared" si="13"/>
        <v>150</v>
      </c>
      <c r="J150" s="104">
        <v>150</v>
      </c>
      <c r="K150" s="104"/>
      <c r="L150" s="104"/>
      <c r="M150" s="94" t="s">
        <v>33</v>
      </c>
      <c r="N150" s="94" t="s">
        <v>48</v>
      </c>
      <c r="O150" s="94" t="s">
        <v>35</v>
      </c>
      <c r="P150" s="94"/>
    </row>
    <row r="151" s="86" customFormat="1" ht="51" customHeight="1" spans="1:16">
      <c r="A151" s="94" t="s">
        <v>426</v>
      </c>
      <c r="B151" s="94">
        <v>1</v>
      </c>
      <c r="C151" s="94" t="s">
        <v>24</v>
      </c>
      <c r="D151" s="94" t="s">
        <v>354</v>
      </c>
      <c r="E151" s="94">
        <v>4.5</v>
      </c>
      <c r="F151" s="94" t="s">
        <v>427</v>
      </c>
      <c r="G151" s="94" t="s">
        <v>428</v>
      </c>
      <c r="H151" s="94" t="s">
        <v>215</v>
      </c>
      <c r="I151" s="104">
        <f t="shared" si="13"/>
        <v>600</v>
      </c>
      <c r="J151" s="104">
        <v>600</v>
      </c>
      <c r="K151" s="104"/>
      <c r="L151" s="104"/>
      <c r="M151" s="94" t="s">
        <v>33</v>
      </c>
      <c r="N151" s="94" t="s">
        <v>42</v>
      </c>
      <c r="O151" s="94" t="s">
        <v>35</v>
      </c>
      <c r="P151" s="94"/>
    </row>
    <row r="152" s="81" customFormat="1" ht="48" customHeight="1" spans="1:16">
      <c r="A152" s="18" t="s">
        <v>429</v>
      </c>
      <c r="B152" s="18">
        <f>SUM(B153:B158)</f>
        <v>6</v>
      </c>
      <c r="C152" s="18"/>
      <c r="D152" s="18"/>
      <c r="E152" s="18"/>
      <c r="F152" s="18" t="s">
        <v>430</v>
      </c>
      <c r="G152" s="18"/>
      <c r="H152" s="18"/>
      <c r="I152" s="103">
        <f t="shared" ref="I152:L152" si="14">SUM(I153:I158)</f>
        <v>2516</v>
      </c>
      <c r="J152" s="103">
        <f t="shared" si="14"/>
        <v>2516</v>
      </c>
      <c r="K152" s="103">
        <f t="shared" si="14"/>
        <v>0</v>
      </c>
      <c r="L152" s="103">
        <f t="shared" si="14"/>
        <v>0</v>
      </c>
      <c r="M152" s="18"/>
      <c r="N152" s="18" t="s">
        <v>48</v>
      </c>
      <c r="O152" s="18" t="s">
        <v>35</v>
      </c>
      <c r="P152" s="18"/>
    </row>
    <row r="153" s="4" customFormat="1" ht="48" customHeight="1" spans="1:16">
      <c r="A153" s="93" t="s">
        <v>431</v>
      </c>
      <c r="B153" s="94">
        <v>1</v>
      </c>
      <c r="C153" s="94" t="s">
        <v>24</v>
      </c>
      <c r="D153" s="94" t="s">
        <v>74</v>
      </c>
      <c r="E153" s="94">
        <v>4</v>
      </c>
      <c r="F153" s="93" t="s">
        <v>432</v>
      </c>
      <c r="G153" s="94" t="s">
        <v>433</v>
      </c>
      <c r="H153" s="94">
        <v>2022</v>
      </c>
      <c r="I153" s="94">
        <f t="shared" ref="I153:I158" si="15">J153+K153+L153</f>
        <v>179</v>
      </c>
      <c r="J153" s="94">
        <v>179</v>
      </c>
      <c r="K153" s="104"/>
      <c r="L153" s="104"/>
      <c r="M153" s="94" t="s">
        <v>33</v>
      </c>
      <c r="N153" s="94" t="s">
        <v>42</v>
      </c>
      <c r="O153" s="94" t="s">
        <v>35</v>
      </c>
      <c r="P153" s="105"/>
    </row>
    <row r="154" s="81" customFormat="1" ht="48" customHeight="1" spans="1:16">
      <c r="A154" s="18" t="s">
        <v>434</v>
      </c>
      <c r="B154" s="18">
        <v>1</v>
      </c>
      <c r="C154" s="18" t="s">
        <v>24</v>
      </c>
      <c r="D154" s="18" t="s">
        <v>245</v>
      </c>
      <c r="E154" s="18">
        <v>1</v>
      </c>
      <c r="F154" s="94" t="s">
        <v>435</v>
      </c>
      <c r="G154" s="94" t="s">
        <v>323</v>
      </c>
      <c r="H154" s="18">
        <v>2023</v>
      </c>
      <c r="I154" s="94">
        <f t="shared" si="15"/>
        <v>57</v>
      </c>
      <c r="J154" s="103">
        <v>57</v>
      </c>
      <c r="K154" s="103"/>
      <c r="L154" s="103"/>
      <c r="M154" s="94" t="s">
        <v>33</v>
      </c>
      <c r="N154" s="18" t="s">
        <v>48</v>
      </c>
      <c r="O154" s="18" t="s">
        <v>35</v>
      </c>
      <c r="P154" s="18"/>
    </row>
    <row r="155" s="86" customFormat="1" ht="48" customHeight="1" spans="1:16">
      <c r="A155" s="94" t="s">
        <v>436</v>
      </c>
      <c r="B155" s="94">
        <v>1</v>
      </c>
      <c r="C155" s="94" t="s">
        <v>24</v>
      </c>
      <c r="D155" s="94" t="s">
        <v>417</v>
      </c>
      <c r="E155" s="94">
        <v>0.5</v>
      </c>
      <c r="F155" s="94" t="s">
        <v>437</v>
      </c>
      <c r="G155" s="94" t="s">
        <v>162</v>
      </c>
      <c r="H155" s="94">
        <v>2024</v>
      </c>
      <c r="I155" s="104">
        <f t="shared" si="15"/>
        <v>200</v>
      </c>
      <c r="J155" s="104">
        <v>200</v>
      </c>
      <c r="K155" s="104">
        <v>0</v>
      </c>
      <c r="L155" s="104"/>
      <c r="M155" s="94" t="s">
        <v>33</v>
      </c>
      <c r="N155" s="94" t="s">
        <v>48</v>
      </c>
      <c r="O155" s="94" t="s">
        <v>35</v>
      </c>
      <c r="P155" s="94"/>
    </row>
    <row r="156" s="86" customFormat="1" ht="48" customHeight="1" spans="1:16">
      <c r="A156" s="94" t="s">
        <v>438</v>
      </c>
      <c r="B156" s="94">
        <v>1</v>
      </c>
      <c r="C156" s="94" t="s">
        <v>24</v>
      </c>
      <c r="D156" s="94" t="s">
        <v>417</v>
      </c>
      <c r="E156" s="94">
        <v>0.1</v>
      </c>
      <c r="F156" s="94" t="s">
        <v>439</v>
      </c>
      <c r="G156" s="94" t="s">
        <v>229</v>
      </c>
      <c r="H156" s="94">
        <v>2024</v>
      </c>
      <c r="I156" s="104">
        <f t="shared" si="15"/>
        <v>80</v>
      </c>
      <c r="J156" s="104">
        <v>80</v>
      </c>
      <c r="K156" s="104">
        <v>0</v>
      </c>
      <c r="L156" s="104"/>
      <c r="M156" s="94" t="s">
        <v>33</v>
      </c>
      <c r="N156" s="94" t="s">
        <v>48</v>
      </c>
      <c r="O156" s="94" t="s">
        <v>35</v>
      </c>
      <c r="P156" s="94"/>
    </row>
    <row r="157" s="86" customFormat="1" ht="48" customHeight="1" spans="1:16">
      <c r="A157" s="94" t="s">
        <v>440</v>
      </c>
      <c r="B157" s="94">
        <v>1</v>
      </c>
      <c r="C157" s="94" t="s">
        <v>24</v>
      </c>
      <c r="D157" s="94" t="s">
        <v>417</v>
      </c>
      <c r="E157" s="94">
        <v>3</v>
      </c>
      <c r="F157" s="94" t="s">
        <v>441</v>
      </c>
      <c r="G157" s="94" t="s">
        <v>58</v>
      </c>
      <c r="H157" s="94">
        <v>2025</v>
      </c>
      <c r="I157" s="104">
        <f t="shared" si="15"/>
        <v>1600</v>
      </c>
      <c r="J157" s="104">
        <v>1600</v>
      </c>
      <c r="K157" s="104"/>
      <c r="L157" s="104"/>
      <c r="M157" s="94" t="s">
        <v>33</v>
      </c>
      <c r="N157" s="94" t="s">
        <v>48</v>
      </c>
      <c r="O157" s="94" t="s">
        <v>35</v>
      </c>
      <c r="P157" s="94"/>
    </row>
    <row r="158" s="86" customFormat="1" ht="48" customHeight="1" spans="1:16">
      <c r="A158" s="94" t="s">
        <v>442</v>
      </c>
      <c r="B158" s="94">
        <v>1</v>
      </c>
      <c r="C158" s="94" t="s">
        <v>24</v>
      </c>
      <c r="D158" s="94" t="s">
        <v>417</v>
      </c>
      <c r="E158" s="94">
        <v>0.1</v>
      </c>
      <c r="F158" s="94" t="s">
        <v>443</v>
      </c>
      <c r="G158" s="94" t="s">
        <v>58</v>
      </c>
      <c r="H158" s="94">
        <v>2025</v>
      </c>
      <c r="I158" s="104">
        <f t="shared" si="15"/>
        <v>400</v>
      </c>
      <c r="J158" s="104">
        <v>400</v>
      </c>
      <c r="K158" s="104"/>
      <c r="L158" s="104"/>
      <c r="M158" s="94" t="s">
        <v>33</v>
      </c>
      <c r="N158" s="94" t="s">
        <v>48</v>
      </c>
      <c r="O158" s="94" t="s">
        <v>35</v>
      </c>
      <c r="P158" s="94"/>
    </row>
    <row r="159" s="81" customFormat="1" ht="35" customHeight="1" spans="1:16">
      <c r="A159" s="18" t="s">
        <v>444</v>
      </c>
      <c r="B159" s="18"/>
      <c r="C159" s="18"/>
      <c r="D159" s="18" t="s">
        <v>50</v>
      </c>
      <c r="E159" s="18" t="s">
        <v>20</v>
      </c>
      <c r="F159" s="18" t="s">
        <v>445</v>
      </c>
      <c r="G159" s="18"/>
      <c r="H159" s="18"/>
      <c r="I159" s="103"/>
      <c r="J159" s="103"/>
      <c r="K159" s="103"/>
      <c r="L159" s="103"/>
      <c r="M159" s="18"/>
      <c r="N159" s="18" t="s">
        <v>48</v>
      </c>
      <c r="O159" s="18" t="s">
        <v>35</v>
      </c>
      <c r="P159" s="18"/>
    </row>
    <row r="160" s="81" customFormat="1" ht="45" customHeight="1" spans="1:16">
      <c r="A160" s="18" t="s">
        <v>446</v>
      </c>
      <c r="B160" s="18">
        <f>SUM(B161:B227)</f>
        <v>67</v>
      </c>
      <c r="C160" s="18"/>
      <c r="D160" s="18" t="s">
        <v>50</v>
      </c>
      <c r="E160" s="18" t="s">
        <v>20</v>
      </c>
      <c r="F160" s="18" t="s">
        <v>447</v>
      </c>
      <c r="G160" s="18"/>
      <c r="H160" s="18"/>
      <c r="I160" s="103">
        <f t="shared" ref="I160:L160" si="16">SUM(I161:I227)</f>
        <v>17052.44</v>
      </c>
      <c r="J160" s="103">
        <f t="shared" si="16"/>
        <v>12652.44</v>
      </c>
      <c r="K160" s="103">
        <f t="shared" si="16"/>
        <v>4400</v>
      </c>
      <c r="L160" s="103">
        <f t="shared" si="16"/>
        <v>0</v>
      </c>
      <c r="M160" s="18"/>
      <c r="N160" s="18" t="s">
        <v>48</v>
      </c>
      <c r="O160" s="18" t="s">
        <v>35</v>
      </c>
      <c r="P160" s="18"/>
    </row>
    <row r="161" s="4" customFormat="1" ht="35" customHeight="1" spans="1:16">
      <c r="A161" s="93" t="s">
        <v>448</v>
      </c>
      <c r="B161" s="94">
        <v>1</v>
      </c>
      <c r="C161" s="94" t="s">
        <v>24</v>
      </c>
      <c r="D161" s="94" t="s">
        <v>50</v>
      </c>
      <c r="E161" s="94">
        <v>2000</v>
      </c>
      <c r="F161" s="93" t="s">
        <v>449</v>
      </c>
      <c r="G161" s="94" t="s">
        <v>229</v>
      </c>
      <c r="H161" s="94">
        <v>2022</v>
      </c>
      <c r="I161" s="94">
        <f t="shared" ref="I161:I224" si="17">J161+K161+L161</f>
        <v>80</v>
      </c>
      <c r="J161" s="104">
        <v>80</v>
      </c>
      <c r="K161" s="104"/>
      <c r="L161" s="104"/>
      <c r="M161" s="94" t="s">
        <v>450</v>
      </c>
      <c r="N161" s="94" t="s">
        <v>48</v>
      </c>
      <c r="O161" s="94" t="s">
        <v>35</v>
      </c>
      <c r="P161" s="94"/>
    </row>
    <row r="162" s="4" customFormat="1" ht="35" customHeight="1" spans="1:16">
      <c r="A162" s="93" t="s">
        <v>451</v>
      </c>
      <c r="B162" s="94">
        <v>1</v>
      </c>
      <c r="C162" s="94" t="s">
        <v>24</v>
      </c>
      <c r="D162" s="94" t="s">
        <v>50</v>
      </c>
      <c r="E162" s="94">
        <v>1000</v>
      </c>
      <c r="F162" s="93" t="s">
        <v>452</v>
      </c>
      <c r="G162" s="94" t="s">
        <v>32</v>
      </c>
      <c r="H162" s="94">
        <v>2022</v>
      </c>
      <c r="I162" s="94">
        <f t="shared" si="17"/>
        <v>40</v>
      </c>
      <c r="J162" s="104">
        <v>40</v>
      </c>
      <c r="K162" s="104"/>
      <c r="L162" s="104"/>
      <c r="M162" s="94" t="s">
        <v>450</v>
      </c>
      <c r="N162" s="94" t="s">
        <v>48</v>
      </c>
      <c r="O162" s="94" t="s">
        <v>35</v>
      </c>
      <c r="P162" s="94"/>
    </row>
    <row r="163" s="4" customFormat="1" ht="35" customHeight="1" spans="1:16">
      <c r="A163" s="93" t="s">
        <v>453</v>
      </c>
      <c r="B163" s="94">
        <v>1</v>
      </c>
      <c r="C163" s="94" t="s">
        <v>24</v>
      </c>
      <c r="D163" s="94" t="s">
        <v>50</v>
      </c>
      <c r="E163" s="94">
        <v>1000</v>
      </c>
      <c r="F163" s="93" t="s">
        <v>452</v>
      </c>
      <c r="G163" s="94" t="s">
        <v>165</v>
      </c>
      <c r="H163" s="94">
        <v>2022</v>
      </c>
      <c r="I163" s="94">
        <f t="shared" si="17"/>
        <v>40</v>
      </c>
      <c r="J163" s="104">
        <v>40</v>
      </c>
      <c r="K163" s="104"/>
      <c r="L163" s="104"/>
      <c r="M163" s="94" t="s">
        <v>450</v>
      </c>
      <c r="N163" s="94" t="s">
        <v>48</v>
      </c>
      <c r="O163" s="94" t="s">
        <v>35</v>
      </c>
      <c r="P163" s="94"/>
    </row>
    <row r="164" s="4" customFormat="1" ht="35" customHeight="1" spans="1:16">
      <c r="A164" s="93" t="s">
        <v>454</v>
      </c>
      <c r="B164" s="94">
        <v>1</v>
      </c>
      <c r="C164" s="94" t="s">
        <v>24</v>
      </c>
      <c r="D164" s="94" t="s">
        <v>50</v>
      </c>
      <c r="E164" s="94">
        <v>2000</v>
      </c>
      <c r="F164" s="93" t="s">
        <v>449</v>
      </c>
      <c r="G164" s="94" t="s">
        <v>188</v>
      </c>
      <c r="H164" s="94">
        <v>2022</v>
      </c>
      <c r="I164" s="94">
        <f t="shared" si="17"/>
        <v>80</v>
      </c>
      <c r="J164" s="104">
        <v>80</v>
      </c>
      <c r="K164" s="104"/>
      <c r="L164" s="104"/>
      <c r="M164" s="94" t="s">
        <v>450</v>
      </c>
      <c r="N164" s="94" t="s">
        <v>48</v>
      </c>
      <c r="O164" s="94" t="s">
        <v>35</v>
      </c>
      <c r="P164" s="94"/>
    </row>
    <row r="165" s="4" customFormat="1" ht="35" customHeight="1" spans="1:16">
      <c r="A165" s="93" t="s">
        <v>455</v>
      </c>
      <c r="B165" s="94">
        <v>1</v>
      </c>
      <c r="C165" s="94" t="s">
        <v>24</v>
      </c>
      <c r="D165" s="94" t="s">
        <v>50</v>
      </c>
      <c r="E165" s="94">
        <v>600</v>
      </c>
      <c r="F165" s="93" t="s">
        <v>456</v>
      </c>
      <c r="G165" s="94" t="s">
        <v>173</v>
      </c>
      <c r="H165" s="94">
        <v>2022</v>
      </c>
      <c r="I165" s="94">
        <f t="shared" si="17"/>
        <v>24</v>
      </c>
      <c r="J165" s="104">
        <v>24</v>
      </c>
      <c r="K165" s="104"/>
      <c r="L165" s="104"/>
      <c r="M165" s="94" t="s">
        <v>450</v>
      </c>
      <c r="N165" s="94" t="s">
        <v>48</v>
      </c>
      <c r="O165" s="94" t="s">
        <v>35</v>
      </c>
      <c r="P165" s="94"/>
    </row>
    <row r="166" s="4" customFormat="1" ht="35" customHeight="1" spans="1:16">
      <c r="A166" s="93" t="s">
        <v>457</v>
      </c>
      <c r="B166" s="94">
        <v>1</v>
      </c>
      <c r="C166" s="94" t="s">
        <v>24</v>
      </c>
      <c r="D166" s="94" t="s">
        <v>50</v>
      </c>
      <c r="E166" s="94">
        <v>1400</v>
      </c>
      <c r="F166" s="93" t="s">
        <v>458</v>
      </c>
      <c r="G166" s="94" t="s">
        <v>159</v>
      </c>
      <c r="H166" s="94">
        <v>2022</v>
      </c>
      <c r="I166" s="94">
        <f t="shared" si="17"/>
        <v>56</v>
      </c>
      <c r="J166" s="104">
        <v>56</v>
      </c>
      <c r="K166" s="104"/>
      <c r="L166" s="104"/>
      <c r="M166" s="94" t="s">
        <v>450</v>
      </c>
      <c r="N166" s="94" t="s">
        <v>48</v>
      </c>
      <c r="O166" s="94" t="s">
        <v>35</v>
      </c>
      <c r="P166" s="94"/>
    </row>
    <row r="167" s="4" customFormat="1" ht="35" customHeight="1" spans="1:16">
      <c r="A167" s="93" t="s">
        <v>459</v>
      </c>
      <c r="B167" s="94">
        <v>1</v>
      </c>
      <c r="C167" s="94" t="s">
        <v>24</v>
      </c>
      <c r="D167" s="94" t="s">
        <v>50</v>
      </c>
      <c r="E167" s="94">
        <v>1500</v>
      </c>
      <c r="F167" s="93" t="s">
        <v>460</v>
      </c>
      <c r="G167" s="94" t="s">
        <v>168</v>
      </c>
      <c r="H167" s="94">
        <v>2022</v>
      </c>
      <c r="I167" s="94">
        <f t="shared" si="17"/>
        <v>60</v>
      </c>
      <c r="J167" s="104">
        <v>60</v>
      </c>
      <c r="K167" s="104"/>
      <c r="L167" s="104"/>
      <c r="M167" s="94" t="s">
        <v>450</v>
      </c>
      <c r="N167" s="94" t="s">
        <v>48</v>
      </c>
      <c r="O167" s="94" t="s">
        <v>35</v>
      </c>
      <c r="P167" s="94"/>
    </row>
    <row r="168" s="4" customFormat="1" ht="35" customHeight="1" spans="1:16">
      <c r="A168" s="93" t="s">
        <v>461</v>
      </c>
      <c r="B168" s="94">
        <v>1</v>
      </c>
      <c r="C168" s="94" t="s">
        <v>24</v>
      </c>
      <c r="D168" s="94" t="s">
        <v>50</v>
      </c>
      <c r="E168" s="94">
        <v>1579</v>
      </c>
      <c r="F168" s="93" t="s">
        <v>462</v>
      </c>
      <c r="G168" s="94" t="s">
        <v>257</v>
      </c>
      <c r="H168" s="94">
        <v>2022</v>
      </c>
      <c r="I168" s="94">
        <f t="shared" si="17"/>
        <v>63.16</v>
      </c>
      <c r="J168" s="104">
        <v>63.16</v>
      </c>
      <c r="K168" s="104"/>
      <c r="L168" s="104"/>
      <c r="M168" s="94" t="s">
        <v>450</v>
      </c>
      <c r="N168" s="94" t="s">
        <v>48</v>
      </c>
      <c r="O168" s="94" t="s">
        <v>35</v>
      </c>
      <c r="P168" s="94"/>
    </row>
    <row r="169" s="4" customFormat="1" ht="35" customHeight="1" spans="1:16">
      <c r="A169" s="93" t="s">
        <v>463</v>
      </c>
      <c r="B169" s="94">
        <v>1</v>
      </c>
      <c r="C169" s="94" t="s">
        <v>24</v>
      </c>
      <c r="D169" s="94" t="s">
        <v>50</v>
      </c>
      <c r="E169" s="94">
        <v>1000</v>
      </c>
      <c r="F169" s="93" t="s">
        <v>452</v>
      </c>
      <c r="G169" s="94" t="s">
        <v>185</v>
      </c>
      <c r="H169" s="94">
        <v>2022</v>
      </c>
      <c r="I169" s="94">
        <f t="shared" si="17"/>
        <v>40</v>
      </c>
      <c r="J169" s="104">
        <v>40</v>
      </c>
      <c r="K169" s="104"/>
      <c r="L169" s="104"/>
      <c r="M169" s="94" t="s">
        <v>450</v>
      </c>
      <c r="N169" s="94" t="s">
        <v>48</v>
      </c>
      <c r="O169" s="94" t="s">
        <v>35</v>
      </c>
      <c r="P169" s="94"/>
    </row>
    <row r="170" s="4" customFormat="1" ht="35" customHeight="1" spans="1:16">
      <c r="A170" s="110" t="s">
        <v>464</v>
      </c>
      <c r="B170" s="94">
        <v>1</v>
      </c>
      <c r="C170" s="94" t="s">
        <v>24</v>
      </c>
      <c r="D170" s="94" t="s">
        <v>50</v>
      </c>
      <c r="E170" s="111">
        <v>500</v>
      </c>
      <c r="F170" s="110" t="s">
        <v>465</v>
      </c>
      <c r="G170" s="112" t="s">
        <v>194</v>
      </c>
      <c r="H170" s="94">
        <v>2022</v>
      </c>
      <c r="I170" s="94">
        <f t="shared" si="17"/>
        <v>30.78</v>
      </c>
      <c r="J170" s="114"/>
      <c r="K170" s="104">
        <v>30.78</v>
      </c>
      <c r="L170" s="104"/>
      <c r="M170" s="94" t="s">
        <v>450</v>
      </c>
      <c r="N170" s="94" t="s">
        <v>48</v>
      </c>
      <c r="O170" s="94" t="s">
        <v>35</v>
      </c>
      <c r="P170" s="94"/>
    </row>
    <row r="171" s="4" customFormat="1" ht="35" customHeight="1" spans="1:16">
      <c r="A171" s="110" t="s">
        <v>466</v>
      </c>
      <c r="B171" s="94">
        <v>1</v>
      </c>
      <c r="C171" s="94" t="s">
        <v>24</v>
      </c>
      <c r="D171" s="94" t="s">
        <v>50</v>
      </c>
      <c r="E171" s="111">
        <v>3000</v>
      </c>
      <c r="F171" s="110" t="s">
        <v>467</v>
      </c>
      <c r="G171" s="112" t="s">
        <v>229</v>
      </c>
      <c r="H171" s="94">
        <v>2022</v>
      </c>
      <c r="I171" s="94">
        <f t="shared" si="17"/>
        <v>168.72</v>
      </c>
      <c r="J171" s="114"/>
      <c r="K171" s="104">
        <v>168.72</v>
      </c>
      <c r="L171" s="104"/>
      <c r="M171" s="94" t="s">
        <v>450</v>
      </c>
      <c r="N171" s="94" t="s">
        <v>48</v>
      </c>
      <c r="O171" s="94" t="s">
        <v>35</v>
      </c>
      <c r="P171" s="94"/>
    </row>
    <row r="172" s="4" customFormat="1" ht="35" customHeight="1" spans="1:16">
      <c r="A172" s="110" t="s">
        <v>468</v>
      </c>
      <c r="B172" s="94">
        <v>1</v>
      </c>
      <c r="C172" s="94" t="s">
        <v>24</v>
      </c>
      <c r="D172" s="94" t="s">
        <v>50</v>
      </c>
      <c r="E172" s="111">
        <v>1000</v>
      </c>
      <c r="F172" s="110" t="s">
        <v>469</v>
      </c>
      <c r="G172" s="112" t="s">
        <v>159</v>
      </c>
      <c r="H172" s="94">
        <v>2022</v>
      </c>
      <c r="I172" s="94">
        <f t="shared" si="17"/>
        <v>57</v>
      </c>
      <c r="J172" s="114"/>
      <c r="K172" s="104">
        <v>57</v>
      </c>
      <c r="L172" s="104"/>
      <c r="M172" s="94" t="s">
        <v>450</v>
      </c>
      <c r="N172" s="94" t="s">
        <v>48</v>
      </c>
      <c r="O172" s="94" t="s">
        <v>35</v>
      </c>
      <c r="P172" s="94"/>
    </row>
    <row r="173" s="4" customFormat="1" ht="35" customHeight="1" spans="1:16">
      <c r="A173" s="110" t="s">
        <v>470</v>
      </c>
      <c r="B173" s="94">
        <v>1</v>
      </c>
      <c r="C173" s="94" t="s">
        <v>24</v>
      </c>
      <c r="D173" s="94" t="s">
        <v>50</v>
      </c>
      <c r="E173" s="111">
        <v>2000</v>
      </c>
      <c r="F173" s="110" t="s">
        <v>471</v>
      </c>
      <c r="G173" s="112" t="s">
        <v>188</v>
      </c>
      <c r="H173" s="94">
        <v>2022</v>
      </c>
      <c r="I173" s="94">
        <f t="shared" si="17"/>
        <v>114</v>
      </c>
      <c r="J173" s="114"/>
      <c r="K173" s="104">
        <v>114</v>
      </c>
      <c r="L173" s="104"/>
      <c r="M173" s="94" t="s">
        <v>450</v>
      </c>
      <c r="N173" s="94" t="s">
        <v>48</v>
      </c>
      <c r="O173" s="94" t="s">
        <v>35</v>
      </c>
      <c r="P173" s="94"/>
    </row>
    <row r="174" s="4" customFormat="1" ht="35" customHeight="1" spans="1:16">
      <c r="A174" s="110" t="s">
        <v>472</v>
      </c>
      <c r="B174" s="94">
        <v>1</v>
      </c>
      <c r="C174" s="94" t="s">
        <v>24</v>
      </c>
      <c r="D174" s="94" t="s">
        <v>50</v>
      </c>
      <c r="E174" s="111">
        <v>1000</v>
      </c>
      <c r="F174" s="110" t="s">
        <v>469</v>
      </c>
      <c r="G174" s="112" t="s">
        <v>32</v>
      </c>
      <c r="H174" s="94">
        <v>2022</v>
      </c>
      <c r="I174" s="94">
        <f t="shared" si="17"/>
        <v>57</v>
      </c>
      <c r="J174" s="114"/>
      <c r="K174" s="104">
        <v>57</v>
      </c>
      <c r="L174" s="104"/>
      <c r="M174" s="94" t="s">
        <v>450</v>
      </c>
      <c r="N174" s="94" t="s">
        <v>48</v>
      </c>
      <c r="O174" s="94" t="s">
        <v>35</v>
      </c>
      <c r="P174" s="94"/>
    </row>
    <row r="175" s="4" customFormat="1" ht="35" customHeight="1" spans="1:16">
      <c r="A175" s="110" t="s">
        <v>473</v>
      </c>
      <c r="B175" s="94">
        <v>1</v>
      </c>
      <c r="C175" s="94" t="s">
        <v>24</v>
      </c>
      <c r="D175" s="94" t="s">
        <v>50</v>
      </c>
      <c r="E175" s="111">
        <v>1500</v>
      </c>
      <c r="F175" s="110" t="s">
        <v>474</v>
      </c>
      <c r="G175" s="112" t="s">
        <v>165</v>
      </c>
      <c r="H175" s="94">
        <v>2022</v>
      </c>
      <c r="I175" s="94">
        <f t="shared" si="17"/>
        <v>85.5</v>
      </c>
      <c r="J175" s="114"/>
      <c r="K175" s="104">
        <v>85.5</v>
      </c>
      <c r="L175" s="104"/>
      <c r="M175" s="94" t="s">
        <v>450</v>
      </c>
      <c r="N175" s="94" t="s">
        <v>48</v>
      </c>
      <c r="O175" s="94" t="s">
        <v>35</v>
      </c>
      <c r="P175" s="94"/>
    </row>
    <row r="176" s="4" customFormat="1" ht="35" customHeight="1" spans="1:16">
      <c r="A176" s="110" t="s">
        <v>475</v>
      </c>
      <c r="B176" s="94">
        <v>1</v>
      </c>
      <c r="C176" s="94" t="s">
        <v>24</v>
      </c>
      <c r="D176" s="94" t="s">
        <v>50</v>
      </c>
      <c r="E176" s="111">
        <v>1000</v>
      </c>
      <c r="F176" s="110" t="s">
        <v>476</v>
      </c>
      <c r="G176" s="112" t="s">
        <v>257</v>
      </c>
      <c r="H176" s="94">
        <v>2022</v>
      </c>
      <c r="I176" s="94">
        <f t="shared" si="17"/>
        <v>87</v>
      </c>
      <c r="J176" s="114"/>
      <c r="K176" s="104">
        <v>87</v>
      </c>
      <c r="L176" s="104"/>
      <c r="M176" s="94" t="s">
        <v>450</v>
      </c>
      <c r="N176" s="94" t="s">
        <v>48</v>
      </c>
      <c r="O176" s="94" t="s">
        <v>35</v>
      </c>
      <c r="P176" s="94"/>
    </row>
    <row r="177" s="4" customFormat="1" ht="51" customHeight="1" spans="1:16">
      <c r="A177" s="110" t="s">
        <v>477</v>
      </c>
      <c r="B177" s="94">
        <v>1</v>
      </c>
      <c r="C177" s="94" t="s">
        <v>24</v>
      </c>
      <c r="D177" s="94" t="s">
        <v>478</v>
      </c>
      <c r="E177" s="111">
        <v>4</v>
      </c>
      <c r="F177" s="110" t="s">
        <v>479</v>
      </c>
      <c r="G177" s="112" t="s">
        <v>194</v>
      </c>
      <c r="H177" s="94">
        <v>2022</v>
      </c>
      <c r="I177" s="94">
        <f t="shared" si="17"/>
        <v>96</v>
      </c>
      <c r="J177" s="114">
        <v>96</v>
      </c>
      <c r="K177" s="104"/>
      <c r="L177" s="104"/>
      <c r="M177" s="94" t="s">
        <v>450</v>
      </c>
      <c r="N177" s="94" t="s">
        <v>34</v>
      </c>
      <c r="O177" s="94" t="s">
        <v>35</v>
      </c>
      <c r="P177" s="94"/>
    </row>
    <row r="178" s="4" customFormat="1" ht="118" customHeight="1" spans="1:16">
      <c r="A178" s="110" t="s">
        <v>480</v>
      </c>
      <c r="B178" s="94">
        <v>1</v>
      </c>
      <c r="C178" s="94" t="s">
        <v>24</v>
      </c>
      <c r="D178" s="94" t="s">
        <v>245</v>
      </c>
      <c r="E178" s="94">
        <v>1</v>
      </c>
      <c r="F178" s="110" t="s">
        <v>481</v>
      </c>
      <c r="G178" s="112" t="s">
        <v>194</v>
      </c>
      <c r="H178" s="94">
        <v>2022</v>
      </c>
      <c r="I178" s="94">
        <f t="shared" si="17"/>
        <v>50</v>
      </c>
      <c r="J178" s="104"/>
      <c r="K178" s="104">
        <v>50</v>
      </c>
      <c r="L178" s="104"/>
      <c r="M178" s="94" t="s">
        <v>450</v>
      </c>
      <c r="N178" s="94" t="s">
        <v>34</v>
      </c>
      <c r="O178" s="94" t="s">
        <v>35</v>
      </c>
      <c r="P178" s="94"/>
    </row>
    <row r="179" s="4" customFormat="1" ht="72" customHeight="1" spans="1:16">
      <c r="A179" s="93" t="s">
        <v>482</v>
      </c>
      <c r="B179" s="94">
        <v>1</v>
      </c>
      <c r="C179" s="94" t="s">
        <v>24</v>
      </c>
      <c r="D179" s="94" t="s">
        <v>60</v>
      </c>
      <c r="E179" s="94">
        <v>2.5</v>
      </c>
      <c r="F179" s="93" t="s">
        <v>483</v>
      </c>
      <c r="G179" s="94" t="s">
        <v>484</v>
      </c>
      <c r="H179" s="94">
        <v>2022</v>
      </c>
      <c r="I179" s="94">
        <f t="shared" si="17"/>
        <v>150</v>
      </c>
      <c r="J179" s="104"/>
      <c r="K179" s="104">
        <v>150</v>
      </c>
      <c r="L179" s="104"/>
      <c r="M179" s="94" t="s">
        <v>450</v>
      </c>
      <c r="N179" s="94" t="s">
        <v>296</v>
      </c>
      <c r="O179" s="94" t="s">
        <v>35</v>
      </c>
      <c r="P179" s="94"/>
    </row>
    <row r="180" s="4" customFormat="1" ht="49" customHeight="1" spans="1:16">
      <c r="A180" s="93" t="s">
        <v>485</v>
      </c>
      <c r="B180" s="94">
        <v>1</v>
      </c>
      <c r="C180" s="94" t="s">
        <v>24</v>
      </c>
      <c r="D180" s="94" t="s">
        <v>50</v>
      </c>
      <c r="E180" s="94">
        <v>500</v>
      </c>
      <c r="F180" s="93" t="s">
        <v>486</v>
      </c>
      <c r="G180" s="94" t="s">
        <v>173</v>
      </c>
      <c r="H180" s="94" t="s">
        <v>487</v>
      </c>
      <c r="I180" s="94">
        <f t="shared" si="17"/>
        <v>100</v>
      </c>
      <c r="J180" s="104">
        <v>100</v>
      </c>
      <c r="K180" s="104"/>
      <c r="L180" s="104"/>
      <c r="M180" s="94" t="s">
        <v>450</v>
      </c>
      <c r="N180" s="94" t="s">
        <v>48</v>
      </c>
      <c r="O180" s="94" t="s">
        <v>35</v>
      </c>
      <c r="P180" s="94"/>
    </row>
    <row r="181" s="4" customFormat="1" ht="49" customHeight="1" spans="1:16">
      <c r="A181" s="93" t="s">
        <v>488</v>
      </c>
      <c r="B181" s="94">
        <v>1</v>
      </c>
      <c r="C181" s="94" t="s">
        <v>24</v>
      </c>
      <c r="D181" s="94" t="s">
        <v>50</v>
      </c>
      <c r="E181" s="94">
        <v>1700</v>
      </c>
      <c r="F181" s="93" t="s">
        <v>489</v>
      </c>
      <c r="G181" s="94" t="s">
        <v>58</v>
      </c>
      <c r="H181" s="94" t="s">
        <v>487</v>
      </c>
      <c r="I181" s="94">
        <f t="shared" si="17"/>
        <v>347.6</v>
      </c>
      <c r="J181" s="104">
        <v>347.6</v>
      </c>
      <c r="K181" s="104"/>
      <c r="L181" s="104"/>
      <c r="M181" s="94" t="s">
        <v>450</v>
      </c>
      <c r="N181" s="94" t="s">
        <v>48</v>
      </c>
      <c r="O181" s="94" t="s">
        <v>35</v>
      </c>
      <c r="P181" s="94"/>
    </row>
    <row r="182" s="86" customFormat="1" ht="48" customHeight="1" spans="1:16">
      <c r="A182" s="113" t="s">
        <v>490</v>
      </c>
      <c r="B182" s="94">
        <v>1</v>
      </c>
      <c r="C182" s="94" t="s">
        <v>24</v>
      </c>
      <c r="D182" s="94" t="s">
        <v>478</v>
      </c>
      <c r="E182" s="94">
        <v>1.8</v>
      </c>
      <c r="F182" s="113" t="s">
        <v>491</v>
      </c>
      <c r="G182" s="94" t="s">
        <v>484</v>
      </c>
      <c r="H182" s="94">
        <v>2023</v>
      </c>
      <c r="I182" s="94">
        <f t="shared" si="17"/>
        <v>105</v>
      </c>
      <c r="J182" s="104">
        <v>105</v>
      </c>
      <c r="K182" s="104"/>
      <c r="L182" s="104"/>
      <c r="M182" s="94" t="s">
        <v>450</v>
      </c>
      <c r="N182" s="94" t="s">
        <v>48</v>
      </c>
      <c r="O182" s="94" t="s">
        <v>35</v>
      </c>
      <c r="P182" s="94"/>
    </row>
    <row r="183" s="86" customFormat="1" ht="80" customHeight="1" spans="1:16">
      <c r="A183" s="93" t="s">
        <v>492</v>
      </c>
      <c r="B183" s="94">
        <v>1</v>
      </c>
      <c r="C183" s="94" t="s">
        <v>24</v>
      </c>
      <c r="D183" s="94" t="s">
        <v>493</v>
      </c>
      <c r="E183" s="94">
        <v>5000</v>
      </c>
      <c r="F183" s="108" t="s">
        <v>494</v>
      </c>
      <c r="G183" s="94" t="s">
        <v>495</v>
      </c>
      <c r="H183" s="94">
        <v>2023</v>
      </c>
      <c r="I183" s="94">
        <f t="shared" si="17"/>
        <v>600</v>
      </c>
      <c r="J183" s="104">
        <v>600</v>
      </c>
      <c r="K183" s="104"/>
      <c r="L183" s="104"/>
      <c r="M183" s="94" t="s">
        <v>450</v>
      </c>
      <c r="N183" s="94" t="s">
        <v>48</v>
      </c>
      <c r="O183" s="94" t="s">
        <v>35</v>
      </c>
      <c r="P183" s="94"/>
    </row>
    <row r="184" s="86" customFormat="1" ht="48" customHeight="1" spans="1:16">
      <c r="A184" s="113" t="s">
        <v>496</v>
      </c>
      <c r="B184" s="94">
        <v>1</v>
      </c>
      <c r="C184" s="94" t="s">
        <v>24</v>
      </c>
      <c r="D184" s="112" t="s">
        <v>25</v>
      </c>
      <c r="E184" s="94">
        <v>0.1</v>
      </c>
      <c r="F184" s="113" t="s">
        <v>497</v>
      </c>
      <c r="G184" s="107" t="s">
        <v>425</v>
      </c>
      <c r="H184" s="94">
        <v>2023</v>
      </c>
      <c r="I184" s="94">
        <f t="shared" si="17"/>
        <v>60</v>
      </c>
      <c r="J184" s="104">
        <v>60</v>
      </c>
      <c r="K184" s="104"/>
      <c r="L184" s="104"/>
      <c r="M184" s="107" t="s">
        <v>450</v>
      </c>
      <c r="N184" s="94" t="s">
        <v>48</v>
      </c>
      <c r="O184" s="94" t="s">
        <v>35</v>
      </c>
      <c r="P184" s="94"/>
    </row>
    <row r="185" s="86" customFormat="1" ht="48" customHeight="1" spans="1:16">
      <c r="A185" s="113" t="s">
        <v>498</v>
      </c>
      <c r="B185" s="94">
        <v>1</v>
      </c>
      <c r="C185" s="94" t="s">
        <v>24</v>
      </c>
      <c r="D185" s="112" t="s">
        <v>25</v>
      </c>
      <c r="E185" s="94">
        <v>0.05</v>
      </c>
      <c r="F185" s="113" t="s">
        <v>499</v>
      </c>
      <c r="G185" s="107" t="s">
        <v>229</v>
      </c>
      <c r="H185" s="94">
        <v>2023</v>
      </c>
      <c r="I185" s="94">
        <f t="shared" si="17"/>
        <v>50</v>
      </c>
      <c r="J185" s="104">
        <v>50</v>
      </c>
      <c r="K185" s="104"/>
      <c r="L185" s="104"/>
      <c r="M185" s="107" t="s">
        <v>450</v>
      </c>
      <c r="N185" s="94" t="s">
        <v>48</v>
      </c>
      <c r="O185" s="94" t="s">
        <v>35</v>
      </c>
      <c r="P185" s="94"/>
    </row>
    <row r="186" s="86" customFormat="1" ht="48" customHeight="1" spans="1:16">
      <c r="A186" s="113" t="s">
        <v>500</v>
      </c>
      <c r="B186" s="94">
        <v>1</v>
      </c>
      <c r="C186" s="94" t="s">
        <v>24</v>
      </c>
      <c r="D186" s="112" t="s">
        <v>25</v>
      </c>
      <c r="E186" s="94">
        <v>0.178</v>
      </c>
      <c r="F186" s="113" t="s">
        <v>501</v>
      </c>
      <c r="G186" s="107" t="s">
        <v>185</v>
      </c>
      <c r="H186" s="94">
        <v>2023</v>
      </c>
      <c r="I186" s="94">
        <f t="shared" si="17"/>
        <v>107</v>
      </c>
      <c r="J186" s="104">
        <v>107</v>
      </c>
      <c r="K186" s="104"/>
      <c r="L186" s="104"/>
      <c r="M186" s="107" t="s">
        <v>450</v>
      </c>
      <c r="N186" s="94" t="s">
        <v>48</v>
      </c>
      <c r="O186" s="94" t="s">
        <v>35</v>
      </c>
      <c r="P186" s="94"/>
    </row>
    <row r="187" s="86" customFormat="1" ht="48" customHeight="1" spans="1:16">
      <c r="A187" s="100" t="s">
        <v>502</v>
      </c>
      <c r="B187" s="94">
        <v>1</v>
      </c>
      <c r="C187" s="94" t="s">
        <v>24</v>
      </c>
      <c r="D187" s="105" t="s">
        <v>74</v>
      </c>
      <c r="E187" s="105">
        <v>0.13</v>
      </c>
      <c r="F187" s="100" t="s">
        <v>503</v>
      </c>
      <c r="G187" s="105" t="s">
        <v>194</v>
      </c>
      <c r="H187" s="94">
        <v>2023</v>
      </c>
      <c r="I187" s="94">
        <f t="shared" si="17"/>
        <v>130</v>
      </c>
      <c r="J187" s="104">
        <v>130</v>
      </c>
      <c r="K187" s="104"/>
      <c r="L187" s="104"/>
      <c r="M187" s="94" t="s">
        <v>450</v>
      </c>
      <c r="N187" s="94" t="s">
        <v>48</v>
      </c>
      <c r="O187" s="94" t="s">
        <v>35</v>
      </c>
      <c r="P187" s="94"/>
    </row>
    <row r="188" s="86" customFormat="1" ht="48" customHeight="1" spans="1:16">
      <c r="A188" s="100" t="s">
        <v>504</v>
      </c>
      <c r="B188" s="94">
        <v>1</v>
      </c>
      <c r="C188" s="94" t="s">
        <v>24</v>
      </c>
      <c r="D188" s="105" t="s">
        <v>74</v>
      </c>
      <c r="E188" s="105">
        <v>0.0014</v>
      </c>
      <c r="F188" s="100" t="s">
        <v>505</v>
      </c>
      <c r="G188" s="105" t="s">
        <v>194</v>
      </c>
      <c r="H188" s="94">
        <v>2023</v>
      </c>
      <c r="I188" s="94">
        <f t="shared" si="17"/>
        <v>114</v>
      </c>
      <c r="J188" s="104">
        <v>114</v>
      </c>
      <c r="K188" s="104"/>
      <c r="L188" s="104"/>
      <c r="M188" s="94" t="s">
        <v>450</v>
      </c>
      <c r="N188" s="94" t="s">
        <v>48</v>
      </c>
      <c r="O188" s="94" t="s">
        <v>35</v>
      </c>
      <c r="P188" s="94"/>
    </row>
    <row r="189" s="86" customFormat="1" ht="48" customHeight="1" spans="1:16">
      <c r="A189" s="100" t="s">
        <v>506</v>
      </c>
      <c r="B189" s="94">
        <v>1</v>
      </c>
      <c r="C189" s="94" t="s">
        <v>24</v>
      </c>
      <c r="D189" s="105" t="s">
        <v>74</v>
      </c>
      <c r="E189" s="105">
        <v>1</v>
      </c>
      <c r="F189" s="100" t="s">
        <v>507</v>
      </c>
      <c r="G189" s="105" t="s">
        <v>32</v>
      </c>
      <c r="H189" s="94">
        <v>2023</v>
      </c>
      <c r="I189" s="94">
        <f t="shared" si="17"/>
        <v>450</v>
      </c>
      <c r="J189" s="104">
        <v>450</v>
      </c>
      <c r="K189" s="104"/>
      <c r="L189" s="104"/>
      <c r="M189" s="104" t="s">
        <v>450</v>
      </c>
      <c r="N189" s="94" t="s">
        <v>48</v>
      </c>
      <c r="O189" s="94" t="s">
        <v>35</v>
      </c>
      <c r="P189" s="94"/>
    </row>
    <row r="190" s="86" customFormat="1" ht="48" customHeight="1" spans="1:16">
      <c r="A190" s="110" t="s">
        <v>508</v>
      </c>
      <c r="B190" s="94">
        <v>1</v>
      </c>
      <c r="C190" s="94" t="s">
        <v>24</v>
      </c>
      <c r="D190" s="112" t="s">
        <v>25</v>
      </c>
      <c r="E190" s="112">
        <v>0.025</v>
      </c>
      <c r="F190" s="110" t="s">
        <v>509</v>
      </c>
      <c r="G190" s="112" t="s">
        <v>194</v>
      </c>
      <c r="H190" s="94">
        <v>2023</v>
      </c>
      <c r="I190" s="94">
        <f t="shared" si="17"/>
        <v>150</v>
      </c>
      <c r="J190" s="114">
        <v>150</v>
      </c>
      <c r="K190" s="104"/>
      <c r="L190" s="104"/>
      <c r="M190" s="94" t="s">
        <v>450</v>
      </c>
      <c r="N190" s="94" t="s">
        <v>34</v>
      </c>
      <c r="O190" s="94" t="s">
        <v>35</v>
      </c>
      <c r="P190" s="94"/>
    </row>
    <row r="191" s="86" customFormat="1" ht="48" customHeight="1" spans="1:16">
      <c r="A191" s="110" t="s">
        <v>510</v>
      </c>
      <c r="B191" s="94">
        <v>1</v>
      </c>
      <c r="C191" s="94" t="s">
        <v>24</v>
      </c>
      <c r="D191" s="112" t="s">
        <v>478</v>
      </c>
      <c r="E191" s="112">
        <v>3300</v>
      </c>
      <c r="F191" s="113" t="s">
        <v>511</v>
      </c>
      <c r="G191" s="112" t="s">
        <v>194</v>
      </c>
      <c r="H191" s="94" t="s">
        <v>512</v>
      </c>
      <c r="I191" s="94">
        <f t="shared" si="17"/>
        <v>3300</v>
      </c>
      <c r="J191" s="114">
        <v>500</v>
      </c>
      <c r="K191" s="104">
        <v>2800</v>
      </c>
      <c r="L191" s="104"/>
      <c r="M191" s="94" t="s">
        <v>450</v>
      </c>
      <c r="N191" s="94" t="s">
        <v>34</v>
      </c>
      <c r="O191" s="94" t="s">
        <v>35</v>
      </c>
      <c r="P191" s="94"/>
    </row>
    <row r="192" s="86" customFormat="1" ht="48" customHeight="1" spans="1:16">
      <c r="A192" s="108" t="s">
        <v>513</v>
      </c>
      <c r="B192" s="94">
        <v>1</v>
      </c>
      <c r="C192" s="94" t="s">
        <v>24</v>
      </c>
      <c r="D192" s="105" t="s">
        <v>25</v>
      </c>
      <c r="E192" s="105">
        <v>0.2</v>
      </c>
      <c r="F192" s="113" t="s">
        <v>514</v>
      </c>
      <c r="G192" s="105" t="s">
        <v>168</v>
      </c>
      <c r="H192" s="94">
        <v>2023</v>
      </c>
      <c r="I192" s="94">
        <f t="shared" si="17"/>
        <v>200</v>
      </c>
      <c r="J192" s="104">
        <v>200</v>
      </c>
      <c r="K192" s="104"/>
      <c r="L192" s="104"/>
      <c r="M192" s="94" t="s">
        <v>450</v>
      </c>
      <c r="N192" s="94" t="s">
        <v>48</v>
      </c>
      <c r="O192" s="94" t="s">
        <v>35</v>
      </c>
      <c r="P192" s="94"/>
    </row>
    <row r="193" s="86" customFormat="1" ht="48" customHeight="1" spans="1:16">
      <c r="A193" s="110" t="s">
        <v>515</v>
      </c>
      <c r="B193" s="94">
        <v>1</v>
      </c>
      <c r="C193" s="94" t="s">
        <v>24</v>
      </c>
      <c r="D193" s="112" t="s">
        <v>493</v>
      </c>
      <c r="E193" s="112">
        <v>20</v>
      </c>
      <c r="F193" s="110" t="s">
        <v>516</v>
      </c>
      <c r="G193" s="112" t="s">
        <v>517</v>
      </c>
      <c r="H193" s="94" t="s">
        <v>512</v>
      </c>
      <c r="I193" s="94">
        <f t="shared" si="17"/>
        <v>1200</v>
      </c>
      <c r="J193" s="114">
        <v>400</v>
      </c>
      <c r="K193" s="104">
        <v>800</v>
      </c>
      <c r="L193" s="104"/>
      <c r="M193" s="94" t="s">
        <v>450</v>
      </c>
      <c r="N193" s="94" t="s">
        <v>34</v>
      </c>
      <c r="O193" s="94" t="s">
        <v>35</v>
      </c>
      <c r="P193" s="94"/>
    </row>
    <row r="194" s="85" customFormat="1" ht="45" customHeight="1" spans="1:16">
      <c r="A194" s="108" t="s">
        <v>518</v>
      </c>
      <c r="B194" s="18">
        <v>1</v>
      </c>
      <c r="C194" s="18" t="s">
        <v>24</v>
      </c>
      <c r="D194" s="105" t="s">
        <v>25</v>
      </c>
      <c r="E194" s="105">
        <v>0.06</v>
      </c>
      <c r="F194" s="108" t="s">
        <v>519</v>
      </c>
      <c r="G194" s="105" t="s">
        <v>168</v>
      </c>
      <c r="H194" s="18">
        <v>2024</v>
      </c>
      <c r="I194" s="94">
        <f t="shared" si="17"/>
        <v>90</v>
      </c>
      <c r="J194" s="105">
        <v>90</v>
      </c>
      <c r="K194" s="120"/>
      <c r="L194" s="120"/>
      <c r="M194" s="18" t="s">
        <v>450</v>
      </c>
      <c r="N194" s="18" t="s">
        <v>48</v>
      </c>
      <c r="O194" s="18" t="s">
        <v>35</v>
      </c>
      <c r="P194" s="109"/>
    </row>
    <row r="195" s="85" customFormat="1" ht="45" customHeight="1" spans="1:16">
      <c r="A195" s="108" t="s">
        <v>520</v>
      </c>
      <c r="B195" s="18">
        <v>1</v>
      </c>
      <c r="C195" s="18" t="s">
        <v>24</v>
      </c>
      <c r="D195" s="105" t="s">
        <v>25</v>
      </c>
      <c r="E195" s="105">
        <v>0.06</v>
      </c>
      <c r="F195" s="108" t="s">
        <v>519</v>
      </c>
      <c r="G195" s="105" t="s">
        <v>162</v>
      </c>
      <c r="H195" s="18">
        <v>2024</v>
      </c>
      <c r="I195" s="94">
        <f t="shared" si="17"/>
        <v>90</v>
      </c>
      <c r="J195" s="105">
        <v>90</v>
      </c>
      <c r="K195" s="120"/>
      <c r="L195" s="120"/>
      <c r="M195" s="18" t="s">
        <v>450</v>
      </c>
      <c r="N195" s="18" t="s">
        <v>48</v>
      </c>
      <c r="O195" s="18" t="s">
        <v>35</v>
      </c>
      <c r="P195" s="109"/>
    </row>
    <row r="196" s="85" customFormat="1" ht="45" customHeight="1" spans="1:16">
      <c r="A196" s="108" t="s">
        <v>521</v>
      </c>
      <c r="B196" s="18">
        <v>1</v>
      </c>
      <c r="C196" s="18" t="s">
        <v>24</v>
      </c>
      <c r="D196" s="105" t="s">
        <v>25</v>
      </c>
      <c r="E196" s="105">
        <v>0.06</v>
      </c>
      <c r="F196" s="108" t="s">
        <v>519</v>
      </c>
      <c r="G196" s="105" t="s">
        <v>179</v>
      </c>
      <c r="H196" s="18">
        <v>2024</v>
      </c>
      <c r="I196" s="94">
        <f t="shared" si="17"/>
        <v>90</v>
      </c>
      <c r="J196" s="105">
        <v>90</v>
      </c>
      <c r="K196" s="120"/>
      <c r="L196" s="120"/>
      <c r="M196" s="18" t="s">
        <v>450</v>
      </c>
      <c r="N196" s="18" t="s">
        <v>48</v>
      </c>
      <c r="O196" s="18" t="s">
        <v>35</v>
      </c>
      <c r="P196" s="109"/>
    </row>
    <row r="197" s="85" customFormat="1" ht="45" customHeight="1" spans="1:16">
      <c r="A197" s="108" t="s">
        <v>522</v>
      </c>
      <c r="B197" s="18">
        <v>1</v>
      </c>
      <c r="C197" s="18" t="s">
        <v>24</v>
      </c>
      <c r="D197" s="105" t="s">
        <v>25</v>
      </c>
      <c r="E197" s="105">
        <v>0.06</v>
      </c>
      <c r="F197" s="108" t="s">
        <v>519</v>
      </c>
      <c r="G197" s="105" t="s">
        <v>182</v>
      </c>
      <c r="H197" s="18">
        <v>2024</v>
      </c>
      <c r="I197" s="94">
        <f t="shared" si="17"/>
        <v>90</v>
      </c>
      <c r="J197" s="105">
        <v>90</v>
      </c>
      <c r="K197" s="120"/>
      <c r="L197" s="120"/>
      <c r="M197" s="18" t="s">
        <v>450</v>
      </c>
      <c r="N197" s="18" t="s">
        <v>48</v>
      </c>
      <c r="O197" s="18" t="s">
        <v>35</v>
      </c>
      <c r="P197" s="109"/>
    </row>
    <row r="198" s="85" customFormat="1" ht="45" customHeight="1" spans="1:16">
      <c r="A198" s="108" t="s">
        <v>523</v>
      </c>
      <c r="B198" s="18">
        <v>1</v>
      </c>
      <c r="C198" s="18" t="s">
        <v>24</v>
      </c>
      <c r="D198" s="105" t="s">
        <v>25</v>
      </c>
      <c r="E198" s="105">
        <v>0.06</v>
      </c>
      <c r="F198" s="108" t="s">
        <v>519</v>
      </c>
      <c r="G198" s="105" t="s">
        <v>58</v>
      </c>
      <c r="H198" s="18">
        <v>2024</v>
      </c>
      <c r="I198" s="94">
        <f t="shared" si="17"/>
        <v>90</v>
      </c>
      <c r="J198" s="105">
        <v>90</v>
      </c>
      <c r="K198" s="120"/>
      <c r="L198" s="120"/>
      <c r="M198" s="18" t="s">
        <v>450</v>
      </c>
      <c r="N198" s="18" t="s">
        <v>48</v>
      </c>
      <c r="O198" s="18" t="s">
        <v>35</v>
      </c>
      <c r="P198" s="109"/>
    </row>
    <row r="199" s="85" customFormat="1" ht="45" customHeight="1" spans="1:16">
      <c r="A199" s="108" t="s">
        <v>524</v>
      </c>
      <c r="B199" s="18">
        <v>1</v>
      </c>
      <c r="C199" s="18" t="s">
        <v>24</v>
      </c>
      <c r="D199" s="105" t="s">
        <v>50</v>
      </c>
      <c r="E199" s="105">
        <v>1500</v>
      </c>
      <c r="F199" s="115" t="s">
        <v>525</v>
      </c>
      <c r="G199" s="105" t="s">
        <v>165</v>
      </c>
      <c r="H199" s="18">
        <v>2024</v>
      </c>
      <c r="I199" s="94">
        <f t="shared" si="17"/>
        <v>90</v>
      </c>
      <c r="J199" s="105">
        <v>90</v>
      </c>
      <c r="K199" s="120"/>
      <c r="L199" s="120"/>
      <c r="M199" s="18" t="s">
        <v>450</v>
      </c>
      <c r="N199" s="18" t="s">
        <v>48</v>
      </c>
      <c r="O199" s="18" t="s">
        <v>35</v>
      </c>
      <c r="P199" s="109"/>
    </row>
    <row r="200" s="85" customFormat="1" ht="45" customHeight="1" spans="1:16">
      <c r="A200" s="108" t="s">
        <v>526</v>
      </c>
      <c r="B200" s="18">
        <v>1</v>
      </c>
      <c r="C200" s="18" t="s">
        <v>24</v>
      </c>
      <c r="D200" s="105" t="s">
        <v>50</v>
      </c>
      <c r="E200" s="105">
        <v>750</v>
      </c>
      <c r="F200" s="115" t="s">
        <v>527</v>
      </c>
      <c r="G200" s="105" t="s">
        <v>257</v>
      </c>
      <c r="H200" s="18">
        <v>2024</v>
      </c>
      <c r="I200" s="94">
        <f t="shared" si="17"/>
        <v>45</v>
      </c>
      <c r="J200" s="105">
        <v>45</v>
      </c>
      <c r="K200" s="120"/>
      <c r="L200" s="120"/>
      <c r="M200" s="18" t="s">
        <v>450</v>
      </c>
      <c r="N200" s="18" t="s">
        <v>48</v>
      </c>
      <c r="O200" s="18" t="s">
        <v>35</v>
      </c>
      <c r="P200" s="109"/>
    </row>
    <row r="201" s="85" customFormat="1" ht="45" customHeight="1" spans="1:16">
      <c r="A201" s="108" t="s">
        <v>528</v>
      </c>
      <c r="B201" s="18">
        <v>1</v>
      </c>
      <c r="C201" s="18" t="s">
        <v>24</v>
      </c>
      <c r="D201" s="105" t="s">
        <v>50</v>
      </c>
      <c r="E201" s="105">
        <v>790</v>
      </c>
      <c r="F201" s="115" t="s">
        <v>529</v>
      </c>
      <c r="G201" s="105" t="s">
        <v>425</v>
      </c>
      <c r="H201" s="18">
        <v>2024</v>
      </c>
      <c r="I201" s="94">
        <f t="shared" si="17"/>
        <v>47.4</v>
      </c>
      <c r="J201" s="105">
        <v>47.4</v>
      </c>
      <c r="K201" s="120"/>
      <c r="L201" s="120"/>
      <c r="M201" s="18" t="s">
        <v>450</v>
      </c>
      <c r="N201" s="18" t="s">
        <v>48</v>
      </c>
      <c r="O201" s="18" t="s">
        <v>35</v>
      </c>
      <c r="P201" s="109"/>
    </row>
    <row r="202" s="85" customFormat="1" ht="45" customHeight="1" spans="1:16">
      <c r="A202" s="108" t="s">
        <v>530</v>
      </c>
      <c r="B202" s="18">
        <v>1</v>
      </c>
      <c r="C202" s="18" t="s">
        <v>24</v>
      </c>
      <c r="D202" s="105" t="s">
        <v>50</v>
      </c>
      <c r="E202" s="105">
        <v>3050</v>
      </c>
      <c r="F202" s="115" t="s">
        <v>531</v>
      </c>
      <c r="G202" s="105" t="s">
        <v>188</v>
      </c>
      <c r="H202" s="18">
        <v>2024</v>
      </c>
      <c r="I202" s="94">
        <f t="shared" si="17"/>
        <v>183</v>
      </c>
      <c r="J202" s="105">
        <v>183</v>
      </c>
      <c r="K202" s="120"/>
      <c r="L202" s="120"/>
      <c r="M202" s="18" t="s">
        <v>450</v>
      </c>
      <c r="N202" s="18" t="s">
        <v>48</v>
      </c>
      <c r="O202" s="18" t="s">
        <v>35</v>
      </c>
      <c r="P202" s="109"/>
    </row>
    <row r="203" s="85" customFormat="1" ht="45" customHeight="1" spans="1:16">
      <c r="A203" s="108" t="s">
        <v>532</v>
      </c>
      <c r="B203" s="18">
        <v>1</v>
      </c>
      <c r="C203" s="18" t="s">
        <v>24</v>
      </c>
      <c r="D203" s="105" t="s">
        <v>50</v>
      </c>
      <c r="E203" s="105">
        <v>1100</v>
      </c>
      <c r="F203" s="115" t="s">
        <v>533</v>
      </c>
      <c r="G203" s="105" t="s">
        <v>58</v>
      </c>
      <c r="H203" s="18">
        <v>2024</v>
      </c>
      <c r="I203" s="94">
        <f t="shared" si="17"/>
        <v>66</v>
      </c>
      <c r="J203" s="105">
        <v>66</v>
      </c>
      <c r="K203" s="120"/>
      <c r="L203" s="120"/>
      <c r="M203" s="18" t="s">
        <v>450</v>
      </c>
      <c r="N203" s="18" t="s">
        <v>48</v>
      </c>
      <c r="O203" s="18" t="s">
        <v>35</v>
      </c>
      <c r="P203" s="109"/>
    </row>
    <row r="204" s="85" customFormat="1" ht="45" customHeight="1" spans="1:16">
      <c r="A204" s="108" t="s">
        <v>534</v>
      </c>
      <c r="B204" s="18">
        <v>1</v>
      </c>
      <c r="C204" s="18" t="s">
        <v>24</v>
      </c>
      <c r="D204" s="105" t="s">
        <v>50</v>
      </c>
      <c r="E204" s="105">
        <v>1029</v>
      </c>
      <c r="F204" s="115" t="s">
        <v>535</v>
      </c>
      <c r="G204" s="105" t="s">
        <v>185</v>
      </c>
      <c r="H204" s="18" t="s">
        <v>215</v>
      </c>
      <c r="I204" s="94">
        <f t="shared" si="17"/>
        <v>123.48</v>
      </c>
      <c r="J204" s="105">
        <v>123.48</v>
      </c>
      <c r="K204" s="120"/>
      <c r="L204" s="120"/>
      <c r="M204" s="18" t="s">
        <v>450</v>
      </c>
      <c r="N204" s="18" t="s">
        <v>48</v>
      </c>
      <c r="O204" s="18" t="s">
        <v>35</v>
      </c>
      <c r="P204" s="109"/>
    </row>
    <row r="205" s="85" customFormat="1" ht="45" customHeight="1" spans="1:16">
      <c r="A205" s="116" t="s">
        <v>536</v>
      </c>
      <c r="B205" s="18">
        <v>1</v>
      </c>
      <c r="C205" s="18" t="s">
        <v>24</v>
      </c>
      <c r="D205" s="117" t="s">
        <v>25</v>
      </c>
      <c r="E205" s="117">
        <v>0.035</v>
      </c>
      <c r="F205" s="116" t="s">
        <v>537</v>
      </c>
      <c r="G205" s="117" t="s">
        <v>165</v>
      </c>
      <c r="H205" s="18">
        <v>2024</v>
      </c>
      <c r="I205" s="94">
        <f t="shared" si="17"/>
        <v>17.5</v>
      </c>
      <c r="J205" s="98">
        <v>17.5</v>
      </c>
      <c r="K205" s="120"/>
      <c r="L205" s="120"/>
      <c r="M205" s="18" t="s">
        <v>450</v>
      </c>
      <c r="N205" s="18" t="s">
        <v>48</v>
      </c>
      <c r="O205" s="18" t="s">
        <v>35</v>
      </c>
      <c r="P205" s="109"/>
    </row>
    <row r="206" s="85" customFormat="1" ht="45" customHeight="1" spans="1:16">
      <c r="A206" s="116" t="s">
        <v>538</v>
      </c>
      <c r="B206" s="18">
        <v>1</v>
      </c>
      <c r="C206" s="18" t="s">
        <v>24</v>
      </c>
      <c r="D206" s="117" t="s">
        <v>25</v>
      </c>
      <c r="E206" s="117">
        <v>0.043</v>
      </c>
      <c r="F206" s="116" t="s">
        <v>539</v>
      </c>
      <c r="G206" s="117" t="s">
        <v>58</v>
      </c>
      <c r="H206" s="18" t="s">
        <v>215</v>
      </c>
      <c r="I206" s="94">
        <f t="shared" si="17"/>
        <v>47.3</v>
      </c>
      <c r="J206" s="98">
        <v>47.3</v>
      </c>
      <c r="K206" s="120"/>
      <c r="L206" s="120"/>
      <c r="M206" s="18" t="s">
        <v>450</v>
      </c>
      <c r="N206" s="18" t="s">
        <v>48</v>
      </c>
      <c r="O206" s="18" t="s">
        <v>35</v>
      </c>
      <c r="P206" s="109"/>
    </row>
    <row r="207" s="85" customFormat="1" ht="45" customHeight="1" spans="1:16">
      <c r="A207" s="116" t="s">
        <v>540</v>
      </c>
      <c r="B207" s="18">
        <v>1</v>
      </c>
      <c r="C207" s="18" t="s">
        <v>24</v>
      </c>
      <c r="D207" s="117" t="s">
        <v>25</v>
      </c>
      <c r="E207" s="117">
        <v>0.04</v>
      </c>
      <c r="F207" s="116" t="s">
        <v>541</v>
      </c>
      <c r="G207" s="117" t="s">
        <v>194</v>
      </c>
      <c r="H207" s="18">
        <v>2024</v>
      </c>
      <c r="I207" s="94">
        <f t="shared" si="17"/>
        <v>16</v>
      </c>
      <c r="J207" s="98">
        <v>16</v>
      </c>
      <c r="K207" s="120"/>
      <c r="L207" s="120"/>
      <c r="M207" s="18" t="s">
        <v>450</v>
      </c>
      <c r="N207" s="18" t="s">
        <v>48</v>
      </c>
      <c r="O207" s="18" t="s">
        <v>35</v>
      </c>
      <c r="P207" s="109"/>
    </row>
    <row r="208" s="85" customFormat="1" ht="45" customHeight="1" spans="1:16">
      <c r="A208" s="116" t="s">
        <v>542</v>
      </c>
      <c r="B208" s="18">
        <v>1</v>
      </c>
      <c r="C208" s="18" t="s">
        <v>24</v>
      </c>
      <c r="D208" s="117" t="s">
        <v>25</v>
      </c>
      <c r="E208" s="117">
        <v>0.163</v>
      </c>
      <c r="F208" s="116" t="s">
        <v>543</v>
      </c>
      <c r="G208" s="117" t="s">
        <v>159</v>
      </c>
      <c r="H208" s="18">
        <v>2024</v>
      </c>
      <c r="I208" s="94">
        <f t="shared" si="17"/>
        <v>65.2</v>
      </c>
      <c r="J208" s="98">
        <v>65.2</v>
      </c>
      <c r="K208" s="120"/>
      <c r="L208" s="120"/>
      <c r="M208" s="18" t="s">
        <v>450</v>
      </c>
      <c r="N208" s="18" t="s">
        <v>48</v>
      </c>
      <c r="O208" s="18" t="s">
        <v>35</v>
      </c>
      <c r="P208" s="109"/>
    </row>
    <row r="209" s="85" customFormat="1" ht="45" customHeight="1" spans="1:16">
      <c r="A209" s="115" t="s">
        <v>544</v>
      </c>
      <c r="B209" s="18">
        <v>1</v>
      </c>
      <c r="C209" s="18" t="s">
        <v>24</v>
      </c>
      <c r="D209" s="98" t="s">
        <v>25</v>
      </c>
      <c r="E209" s="98">
        <v>1.5</v>
      </c>
      <c r="F209" s="115" t="s">
        <v>545</v>
      </c>
      <c r="G209" s="98" t="s">
        <v>32</v>
      </c>
      <c r="H209" s="18" t="s">
        <v>215</v>
      </c>
      <c r="I209" s="94">
        <f t="shared" si="17"/>
        <v>1650</v>
      </c>
      <c r="J209" s="98">
        <v>1650</v>
      </c>
      <c r="K209" s="120"/>
      <c r="L209" s="120"/>
      <c r="M209" s="18" t="s">
        <v>450</v>
      </c>
      <c r="N209" s="18" t="s">
        <v>48</v>
      </c>
      <c r="O209" s="18" t="s">
        <v>35</v>
      </c>
      <c r="P209" s="109"/>
    </row>
    <row r="210" s="85" customFormat="1" ht="45" customHeight="1" spans="1:16">
      <c r="A210" s="115" t="s">
        <v>546</v>
      </c>
      <c r="B210" s="18">
        <v>1</v>
      </c>
      <c r="C210" s="18" t="s">
        <v>24</v>
      </c>
      <c r="D210" s="98" t="s">
        <v>25</v>
      </c>
      <c r="E210" s="98">
        <v>0.1</v>
      </c>
      <c r="F210" s="115" t="s">
        <v>547</v>
      </c>
      <c r="G210" s="98" t="s">
        <v>425</v>
      </c>
      <c r="H210" s="18" t="s">
        <v>215</v>
      </c>
      <c r="I210" s="94">
        <f t="shared" si="17"/>
        <v>110</v>
      </c>
      <c r="J210" s="98">
        <v>110</v>
      </c>
      <c r="K210" s="120"/>
      <c r="L210" s="120"/>
      <c r="M210" s="18" t="s">
        <v>450</v>
      </c>
      <c r="N210" s="18" t="s">
        <v>48</v>
      </c>
      <c r="O210" s="18" t="s">
        <v>35</v>
      </c>
      <c r="P210" s="109"/>
    </row>
    <row r="211" s="85" customFormat="1" ht="45" customHeight="1" spans="1:16">
      <c r="A211" s="115" t="s">
        <v>548</v>
      </c>
      <c r="B211" s="18">
        <v>1</v>
      </c>
      <c r="C211" s="18" t="s">
        <v>24</v>
      </c>
      <c r="D211" s="98" t="s">
        <v>25</v>
      </c>
      <c r="E211" s="98">
        <v>0.63</v>
      </c>
      <c r="F211" s="115" t="s">
        <v>549</v>
      </c>
      <c r="G211" s="98" t="s">
        <v>168</v>
      </c>
      <c r="H211" s="18" t="s">
        <v>215</v>
      </c>
      <c r="I211" s="94">
        <f t="shared" si="17"/>
        <v>693</v>
      </c>
      <c r="J211" s="98">
        <v>693</v>
      </c>
      <c r="K211" s="120"/>
      <c r="L211" s="120"/>
      <c r="M211" s="18" t="s">
        <v>450</v>
      </c>
      <c r="N211" s="18" t="s">
        <v>48</v>
      </c>
      <c r="O211" s="18" t="s">
        <v>35</v>
      </c>
      <c r="P211" s="109"/>
    </row>
    <row r="212" s="85" customFormat="1" ht="45" customHeight="1" spans="1:16">
      <c r="A212" s="115" t="s">
        <v>550</v>
      </c>
      <c r="B212" s="18">
        <v>1</v>
      </c>
      <c r="C212" s="18" t="s">
        <v>24</v>
      </c>
      <c r="D212" s="98" t="s">
        <v>25</v>
      </c>
      <c r="E212" s="98">
        <v>0.04</v>
      </c>
      <c r="F212" s="93" t="s">
        <v>551</v>
      </c>
      <c r="G212" s="98" t="s">
        <v>194</v>
      </c>
      <c r="H212" s="18">
        <v>2024</v>
      </c>
      <c r="I212" s="94">
        <f t="shared" si="17"/>
        <v>40</v>
      </c>
      <c r="J212" s="98">
        <v>40</v>
      </c>
      <c r="K212" s="120"/>
      <c r="L212" s="120"/>
      <c r="M212" s="18" t="s">
        <v>450</v>
      </c>
      <c r="N212" s="18" t="s">
        <v>48</v>
      </c>
      <c r="O212" s="18" t="s">
        <v>35</v>
      </c>
      <c r="P212" s="109"/>
    </row>
    <row r="213" s="85" customFormat="1" ht="96" customHeight="1" spans="1:16">
      <c r="A213" s="115" t="s">
        <v>552</v>
      </c>
      <c r="B213" s="18">
        <v>1</v>
      </c>
      <c r="C213" s="18" t="s">
        <v>24</v>
      </c>
      <c r="D213" s="98" t="s">
        <v>25</v>
      </c>
      <c r="E213" s="98">
        <v>2.6</v>
      </c>
      <c r="F213" s="115" t="s">
        <v>553</v>
      </c>
      <c r="G213" s="98" t="s">
        <v>554</v>
      </c>
      <c r="H213" s="18" t="s">
        <v>215</v>
      </c>
      <c r="I213" s="94">
        <f t="shared" si="17"/>
        <v>1560</v>
      </c>
      <c r="J213" s="98">
        <v>1560</v>
      </c>
      <c r="K213" s="120"/>
      <c r="L213" s="120"/>
      <c r="M213" s="18" t="s">
        <v>450</v>
      </c>
      <c r="N213" s="18" t="s">
        <v>48</v>
      </c>
      <c r="O213" s="18" t="s">
        <v>35</v>
      </c>
      <c r="P213" s="109"/>
    </row>
    <row r="214" s="85" customFormat="1" ht="60" customHeight="1" spans="1:16">
      <c r="A214" s="115" t="s">
        <v>555</v>
      </c>
      <c r="B214" s="18">
        <v>1</v>
      </c>
      <c r="C214" s="18" t="s">
        <v>24</v>
      </c>
      <c r="D214" s="98" t="s">
        <v>25</v>
      </c>
      <c r="E214" s="98">
        <v>1.9</v>
      </c>
      <c r="F214" s="115" t="s">
        <v>556</v>
      </c>
      <c r="G214" s="98" t="s">
        <v>557</v>
      </c>
      <c r="H214" s="18" t="s">
        <v>215</v>
      </c>
      <c r="I214" s="94">
        <f t="shared" si="17"/>
        <v>1260</v>
      </c>
      <c r="J214" s="98">
        <v>1260</v>
      </c>
      <c r="K214" s="120"/>
      <c r="L214" s="120"/>
      <c r="M214" s="18" t="s">
        <v>450</v>
      </c>
      <c r="N214" s="18" t="s">
        <v>48</v>
      </c>
      <c r="O214" s="18" t="s">
        <v>35</v>
      </c>
      <c r="P214" s="109"/>
    </row>
    <row r="215" s="85" customFormat="1" ht="43" customHeight="1" spans="1:16">
      <c r="A215" s="108" t="s">
        <v>558</v>
      </c>
      <c r="B215" s="18">
        <v>1</v>
      </c>
      <c r="C215" s="18" t="s">
        <v>24</v>
      </c>
      <c r="D215" s="98" t="s">
        <v>25</v>
      </c>
      <c r="E215" s="105">
        <v>0.1</v>
      </c>
      <c r="F215" s="105" t="s">
        <v>559</v>
      </c>
      <c r="G215" s="105" t="s">
        <v>303</v>
      </c>
      <c r="H215" s="18" t="s">
        <v>215</v>
      </c>
      <c r="I215" s="94">
        <f t="shared" si="17"/>
        <v>130</v>
      </c>
      <c r="J215" s="105">
        <v>130</v>
      </c>
      <c r="K215" s="120"/>
      <c r="L215" s="120"/>
      <c r="M215" s="18" t="s">
        <v>450</v>
      </c>
      <c r="N215" s="18" t="s">
        <v>48</v>
      </c>
      <c r="O215" s="18" t="s">
        <v>35</v>
      </c>
      <c r="P215" s="109"/>
    </row>
    <row r="216" s="85" customFormat="1" ht="43" customHeight="1" spans="1:16">
      <c r="A216" s="115" t="s">
        <v>560</v>
      </c>
      <c r="B216" s="18">
        <v>1</v>
      </c>
      <c r="C216" s="18" t="s">
        <v>24</v>
      </c>
      <c r="D216" s="98" t="s">
        <v>25</v>
      </c>
      <c r="E216" s="98">
        <v>0.178</v>
      </c>
      <c r="F216" s="115" t="s">
        <v>561</v>
      </c>
      <c r="G216" s="98" t="s">
        <v>185</v>
      </c>
      <c r="H216" s="18" t="s">
        <v>215</v>
      </c>
      <c r="I216" s="94">
        <f t="shared" si="17"/>
        <v>195.8</v>
      </c>
      <c r="J216" s="98">
        <v>195.8</v>
      </c>
      <c r="K216" s="120"/>
      <c r="L216" s="120"/>
      <c r="M216" s="18" t="s">
        <v>450</v>
      </c>
      <c r="N216" s="18" t="s">
        <v>48</v>
      </c>
      <c r="O216" s="18" t="s">
        <v>35</v>
      </c>
      <c r="P216" s="109"/>
    </row>
    <row r="217" s="85" customFormat="1" ht="43" customHeight="1" spans="1:16">
      <c r="A217" s="108" t="s">
        <v>562</v>
      </c>
      <c r="B217" s="18">
        <v>1</v>
      </c>
      <c r="C217" s="18" t="s">
        <v>24</v>
      </c>
      <c r="D217" s="105" t="s">
        <v>25</v>
      </c>
      <c r="E217" s="105">
        <v>0.05</v>
      </c>
      <c r="F217" s="108" t="s">
        <v>563</v>
      </c>
      <c r="G217" s="105" t="s">
        <v>159</v>
      </c>
      <c r="H217" s="18">
        <v>2025</v>
      </c>
      <c r="I217" s="94">
        <f t="shared" si="17"/>
        <v>75</v>
      </c>
      <c r="J217" s="105">
        <v>75</v>
      </c>
      <c r="K217" s="120"/>
      <c r="L217" s="120"/>
      <c r="M217" s="18" t="s">
        <v>450</v>
      </c>
      <c r="N217" s="18" t="s">
        <v>48</v>
      </c>
      <c r="O217" s="18" t="s">
        <v>35</v>
      </c>
      <c r="P217" s="109"/>
    </row>
    <row r="218" s="85" customFormat="1" ht="43" customHeight="1" spans="1:16">
      <c r="A218" s="108" t="s">
        <v>564</v>
      </c>
      <c r="B218" s="18">
        <v>1</v>
      </c>
      <c r="C218" s="18" t="s">
        <v>24</v>
      </c>
      <c r="D218" s="105" t="s">
        <v>25</v>
      </c>
      <c r="E218" s="105">
        <v>0.05</v>
      </c>
      <c r="F218" s="108" t="s">
        <v>563</v>
      </c>
      <c r="G218" s="105" t="s">
        <v>191</v>
      </c>
      <c r="H218" s="18">
        <v>2025</v>
      </c>
      <c r="I218" s="94">
        <f t="shared" si="17"/>
        <v>75</v>
      </c>
      <c r="J218" s="105">
        <v>75</v>
      </c>
      <c r="K218" s="120"/>
      <c r="L218" s="120"/>
      <c r="M218" s="18" t="s">
        <v>450</v>
      </c>
      <c r="N218" s="18" t="s">
        <v>48</v>
      </c>
      <c r="O218" s="18" t="s">
        <v>35</v>
      </c>
      <c r="P218" s="109"/>
    </row>
    <row r="219" s="85" customFormat="1" ht="43" customHeight="1" spans="1:16">
      <c r="A219" s="108" t="s">
        <v>565</v>
      </c>
      <c r="B219" s="18">
        <v>1</v>
      </c>
      <c r="C219" s="18" t="s">
        <v>24</v>
      </c>
      <c r="D219" s="105" t="s">
        <v>25</v>
      </c>
      <c r="E219" s="105">
        <v>0.05</v>
      </c>
      <c r="F219" s="108" t="s">
        <v>563</v>
      </c>
      <c r="G219" s="105" t="s">
        <v>188</v>
      </c>
      <c r="H219" s="18">
        <v>2025</v>
      </c>
      <c r="I219" s="94">
        <f t="shared" si="17"/>
        <v>75</v>
      </c>
      <c r="J219" s="105">
        <v>75</v>
      </c>
      <c r="K219" s="120"/>
      <c r="L219" s="120"/>
      <c r="M219" s="18" t="s">
        <v>450</v>
      </c>
      <c r="N219" s="18" t="s">
        <v>48</v>
      </c>
      <c r="O219" s="18" t="s">
        <v>35</v>
      </c>
      <c r="P219" s="109"/>
    </row>
    <row r="220" s="85" customFormat="1" ht="43" customHeight="1" spans="1:16">
      <c r="A220" s="108" t="s">
        <v>566</v>
      </c>
      <c r="B220" s="18">
        <v>1</v>
      </c>
      <c r="C220" s="18" t="s">
        <v>24</v>
      </c>
      <c r="D220" s="105" t="s">
        <v>25</v>
      </c>
      <c r="E220" s="105">
        <v>0.05</v>
      </c>
      <c r="F220" s="108" t="s">
        <v>563</v>
      </c>
      <c r="G220" s="105" t="s">
        <v>185</v>
      </c>
      <c r="H220" s="18">
        <v>2025</v>
      </c>
      <c r="I220" s="94">
        <f t="shared" si="17"/>
        <v>75</v>
      </c>
      <c r="J220" s="105">
        <v>75</v>
      </c>
      <c r="K220" s="120"/>
      <c r="L220" s="120"/>
      <c r="M220" s="18" t="s">
        <v>450</v>
      </c>
      <c r="N220" s="18" t="s">
        <v>48</v>
      </c>
      <c r="O220" s="18" t="s">
        <v>35</v>
      </c>
      <c r="P220" s="109"/>
    </row>
    <row r="221" s="85" customFormat="1" ht="43" customHeight="1" spans="1:16">
      <c r="A221" s="108" t="s">
        <v>567</v>
      </c>
      <c r="B221" s="18">
        <v>1</v>
      </c>
      <c r="C221" s="18" t="s">
        <v>24</v>
      </c>
      <c r="D221" s="105" t="s">
        <v>25</v>
      </c>
      <c r="E221" s="105">
        <v>0.05</v>
      </c>
      <c r="F221" s="108" t="s">
        <v>563</v>
      </c>
      <c r="G221" s="105" t="s">
        <v>32</v>
      </c>
      <c r="H221" s="18">
        <v>2025</v>
      </c>
      <c r="I221" s="94">
        <f t="shared" si="17"/>
        <v>75</v>
      </c>
      <c r="J221" s="105">
        <v>75</v>
      </c>
      <c r="K221" s="120"/>
      <c r="L221" s="120"/>
      <c r="M221" s="18" t="s">
        <v>450</v>
      </c>
      <c r="N221" s="18" t="s">
        <v>48</v>
      </c>
      <c r="O221" s="18" t="s">
        <v>35</v>
      </c>
      <c r="P221" s="109"/>
    </row>
    <row r="222" s="85" customFormat="1" ht="43" customHeight="1" spans="1:16">
      <c r="A222" s="108" t="s">
        <v>568</v>
      </c>
      <c r="B222" s="18">
        <v>1</v>
      </c>
      <c r="C222" s="18" t="s">
        <v>24</v>
      </c>
      <c r="D222" s="105" t="s">
        <v>25</v>
      </c>
      <c r="E222" s="105">
        <v>0.05</v>
      </c>
      <c r="F222" s="108" t="s">
        <v>563</v>
      </c>
      <c r="G222" s="105" t="s">
        <v>229</v>
      </c>
      <c r="H222" s="18">
        <v>2025</v>
      </c>
      <c r="I222" s="94">
        <f t="shared" si="17"/>
        <v>75</v>
      </c>
      <c r="J222" s="105">
        <v>75</v>
      </c>
      <c r="K222" s="120"/>
      <c r="L222" s="120"/>
      <c r="M222" s="18" t="s">
        <v>450</v>
      </c>
      <c r="N222" s="18" t="s">
        <v>48</v>
      </c>
      <c r="O222" s="18" t="s">
        <v>35</v>
      </c>
      <c r="P222" s="109"/>
    </row>
    <row r="223" s="85" customFormat="1" ht="43" customHeight="1" spans="1:16">
      <c r="A223" s="108" t="s">
        <v>569</v>
      </c>
      <c r="B223" s="18">
        <v>1</v>
      </c>
      <c r="C223" s="18" t="s">
        <v>24</v>
      </c>
      <c r="D223" s="105" t="s">
        <v>25</v>
      </c>
      <c r="E223" s="105">
        <v>0.05</v>
      </c>
      <c r="F223" s="108" t="s">
        <v>563</v>
      </c>
      <c r="G223" s="105" t="s">
        <v>165</v>
      </c>
      <c r="H223" s="18">
        <v>2025</v>
      </c>
      <c r="I223" s="94">
        <f t="shared" si="17"/>
        <v>75</v>
      </c>
      <c r="J223" s="105">
        <v>75</v>
      </c>
      <c r="K223" s="120"/>
      <c r="L223" s="120"/>
      <c r="M223" s="18" t="s">
        <v>450</v>
      </c>
      <c r="N223" s="18" t="s">
        <v>48</v>
      </c>
      <c r="O223" s="18" t="s">
        <v>35</v>
      </c>
      <c r="P223" s="109"/>
    </row>
    <row r="224" s="85" customFormat="1" ht="43" customHeight="1" spans="1:16">
      <c r="A224" s="108" t="s">
        <v>570</v>
      </c>
      <c r="B224" s="18">
        <v>1</v>
      </c>
      <c r="C224" s="18" t="s">
        <v>24</v>
      </c>
      <c r="D224" s="105" t="s">
        <v>25</v>
      </c>
      <c r="E224" s="105">
        <v>0.05</v>
      </c>
      <c r="F224" s="108" t="s">
        <v>563</v>
      </c>
      <c r="G224" s="105" t="s">
        <v>303</v>
      </c>
      <c r="H224" s="18">
        <v>2025</v>
      </c>
      <c r="I224" s="94">
        <f t="shared" si="17"/>
        <v>75</v>
      </c>
      <c r="J224" s="105">
        <v>75</v>
      </c>
      <c r="K224" s="120"/>
      <c r="L224" s="120"/>
      <c r="M224" s="18" t="s">
        <v>450</v>
      </c>
      <c r="N224" s="18" t="s">
        <v>48</v>
      </c>
      <c r="O224" s="18" t="s">
        <v>35</v>
      </c>
      <c r="P224" s="109"/>
    </row>
    <row r="225" s="85" customFormat="1" ht="43" customHeight="1" spans="1:16">
      <c r="A225" s="115" t="s">
        <v>571</v>
      </c>
      <c r="B225" s="18">
        <v>1</v>
      </c>
      <c r="C225" s="18" t="s">
        <v>24</v>
      </c>
      <c r="D225" s="98" t="s">
        <v>25</v>
      </c>
      <c r="E225" s="98">
        <v>1.25</v>
      </c>
      <c r="F225" s="115" t="s">
        <v>572</v>
      </c>
      <c r="G225" s="98" t="s">
        <v>165</v>
      </c>
      <c r="H225" s="18">
        <v>2025</v>
      </c>
      <c r="I225" s="94">
        <f t="shared" ref="I225:I227" si="18">J225+K225+L225</f>
        <v>625</v>
      </c>
      <c r="J225" s="98">
        <v>625</v>
      </c>
      <c r="K225" s="120"/>
      <c r="L225" s="120"/>
      <c r="M225" s="18" t="s">
        <v>450</v>
      </c>
      <c r="N225" s="18" t="s">
        <v>48</v>
      </c>
      <c r="O225" s="18" t="s">
        <v>35</v>
      </c>
      <c r="P225" s="109"/>
    </row>
    <row r="226" s="85" customFormat="1" ht="43" customHeight="1" spans="1:16">
      <c r="A226" s="115" t="s">
        <v>573</v>
      </c>
      <c r="B226" s="18">
        <v>1</v>
      </c>
      <c r="C226" s="18" t="s">
        <v>24</v>
      </c>
      <c r="D226" s="98" t="s">
        <v>25</v>
      </c>
      <c r="E226" s="98">
        <v>1.24</v>
      </c>
      <c r="F226" s="115" t="s">
        <v>574</v>
      </c>
      <c r="G226" s="98" t="s">
        <v>168</v>
      </c>
      <c r="H226" s="18">
        <v>2025</v>
      </c>
      <c r="I226" s="94">
        <f t="shared" si="18"/>
        <v>620</v>
      </c>
      <c r="J226" s="98">
        <v>620</v>
      </c>
      <c r="K226" s="120"/>
      <c r="L226" s="120"/>
      <c r="M226" s="18" t="s">
        <v>450</v>
      </c>
      <c r="N226" s="18" t="s">
        <v>48</v>
      </c>
      <c r="O226" s="18" t="s">
        <v>35</v>
      </c>
      <c r="P226" s="109"/>
    </row>
    <row r="227" s="85" customFormat="1" ht="43" customHeight="1" spans="1:16">
      <c r="A227" s="115" t="s">
        <v>575</v>
      </c>
      <c r="B227" s="18">
        <v>1</v>
      </c>
      <c r="C227" s="18" t="s">
        <v>24</v>
      </c>
      <c r="D227" s="98" t="s">
        <v>25</v>
      </c>
      <c r="E227" s="98">
        <v>0.25</v>
      </c>
      <c r="F227" s="115" t="s">
        <v>576</v>
      </c>
      <c r="G227" s="98" t="s">
        <v>58</v>
      </c>
      <c r="H227" s="18">
        <v>2025</v>
      </c>
      <c r="I227" s="94">
        <f t="shared" si="18"/>
        <v>125</v>
      </c>
      <c r="J227" s="98">
        <v>125</v>
      </c>
      <c r="K227" s="120"/>
      <c r="L227" s="120"/>
      <c r="M227" s="18" t="s">
        <v>450</v>
      </c>
      <c r="N227" s="18" t="s">
        <v>48</v>
      </c>
      <c r="O227" s="18" t="s">
        <v>35</v>
      </c>
      <c r="P227" s="109"/>
    </row>
    <row r="228" s="81" customFormat="1" ht="38" customHeight="1" spans="1:16">
      <c r="A228" s="18" t="s">
        <v>577</v>
      </c>
      <c r="B228" s="18">
        <f>SUM(B229:B238)</f>
        <v>10</v>
      </c>
      <c r="C228" s="18"/>
      <c r="D228" s="18" t="s">
        <v>578</v>
      </c>
      <c r="E228" s="18" t="s">
        <v>20</v>
      </c>
      <c r="F228" s="18" t="s">
        <v>579</v>
      </c>
      <c r="G228" s="18"/>
      <c r="H228" s="18"/>
      <c r="I228" s="103">
        <f>SUM(I229:I238)</f>
        <v>27450</v>
      </c>
      <c r="J228" s="103">
        <f>SUM(J229:J238)</f>
        <v>25600</v>
      </c>
      <c r="K228" s="103">
        <f>SUM(K229:K238)</f>
        <v>1850</v>
      </c>
      <c r="L228" s="103">
        <f>SUM(L229:L238)</f>
        <v>0</v>
      </c>
      <c r="M228" s="18"/>
      <c r="N228" s="18"/>
      <c r="O228" s="18"/>
      <c r="P228" s="18"/>
    </row>
    <row r="229" s="82" customFormat="1" ht="67" customHeight="1" spans="1:16">
      <c r="A229" s="94" t="s">
        <v>580</v>
      </c>
      <c r="B229" s="18">
        <v>1</v>
      </c>
      <c r="C229" s="18" t="s">
        <v>24</v>
      </c>
      <c r="D229" s="18" t="s">
        <v>74</v>
      </c>
      <c r="E229" s="18">
        <v>1</v>
      </c>
      <c r="F229" s="93" t="s">
        <v>581</v>
      </c>
      <c r="G229" s="94" t="s">
        <v>582</v>
      </c>
      <c r="H229" s="18">
        <v>2023</v>
      </c>
      <c r="I229" s="94">
        <f>J229+K229+L229</f>
        <v>50</v>
      </c>
      <c r="J229" s="103"/>
      <c r="K229" s="17">
        <v>50</v>
      </c>
      <c r="L229" s="17"/>
      <c r="M229" s="18" t="s">
        <v>583</v>
      </c>
      <c r="N229" s="18" t="s">
        <v>34</v>
      </c>
      <c r="O229" s="18" t="s">
        <v>35</v>
      </c>
      <c r="P229" s="18"/>
    </row>
    <row r="230" s="2" customFormat="1" ht="54" customHeight="1" spans="1:16">
      <c r="A230" s="118" t="s">
        <v>584</v>
      </c>
      <c r="B230" s="18">
        <v>1</v>
      </c>
      <c r="C230" s="18" t="s">
        <v>24</v>
      </c>
      <c r="D230" s="18" t="s">
        <v>245</v>
      </c>
      <c r="E230" s="18">
        <v>1</v>
      </c>
      <c r="F230" s="118" t="s">
        <v>585</v>
      </c>
      <c r="G230" s="18" t="s">
        <v>257</v>
      </c>
      <c r="H230" s="18">
        <v>2024</v>
      </c>
      <c r="I230" s="103">
        <f t="shared" ref="I230:I233" si="19">J230+L230</f>
        <v>1000</v>
      </c>
      <c r="J230" s="103">
        <v>1000</v>
      </c>
      <c r="K230" s="103"/>
      <c r="L230" s="103"/>
      <c r="M230" s="18" t="s">
        <v>583</v>
      </c>
      <c r="N230" s="18" t="s">
        <v>48</v>
      </c>
      <c r="O230" s="18" t="s">
        <v>35</v>
      </c>
      <c r="P230" s="18"/>
    </row>
    <row r="231" s="2" customFormat="1" ht="54" customHeight="1" spans="1:16">
      <c r="A231" s="18" t="s">
        <v>586</v>
      </c>
      <c r="B231" s="18">
        <v>1</v>
      </c>
      <c r="C231" s="18" t="s">
        <v>587</v>
      </c>
      <c r="D231" s="18" t="s">
        <v>245</v>
      </c>
      <c r="E231" s="18">
        <v>1</v>
      </c>
      <c r="F231" s="118" t="s">
        <v>588</v>
      </c>
      <c r="G231" s="18" t="s">
        <v>32</v>
      </c>
      <c r="H231" s="18">
        <v>2024</v>
      </c>
      <c r="I231" s="103">
        <f t="shared" si="19"/>
        <v>400</v>
      </c>
      <c r="J231" s="103">
        <v>400</v>
      </c>
      <c r="K231" s="103"/>
      <c r="L231" s="103"/>
      <c r="M231" s="18" t="s">
        <v>583</v>
      </c>
      <c r="N231" s="18" t="s">
        <v>48</v>
      </c>
      <c r="O231" s="18" t="s">
        <v>35</v>
      </c>
      <c r="P231" s="18"/>
    </row>
    <row r="232" s="2" customFormat="1" ht="54" customHeight="1" spans="1:16">
      <c r="A232" s="18" t="s">
        <v>589</v>
      </c>
      <c r="B232" s="18">
        <v>1</v>
      </c>
      <c r="C232" s="18" t="s">
        <v>24</v>
      </c>
      <c r="D232" s="18" t="s">
        <v>245</v>
      </c>
      <c r="E232" s="18">
        <v>1</v>
      </c>
      <c r="F232" s="118" t="s">
        <v>590</v>
      </c>
      <c r="G232" s="18" t="s">
        <v>591</v>
      </c>
      <c r="H232" s="18">
        <v>2024</v>
      </c>
      <c r="I232" s="103">
        <f t="shared" si="19"/>
        <v>1000</v>
      </c>
      <c r="J232" s="103">
        <v>1000</v>
      </c>
      <c r="K232" s="103"/>
      <c r="L232" s="103"/>
      <c r="M232" s="18" t="s">
        <v>583</v>
      </c>
      <c r="N232" s="18" t="s">
        <v>48</v>
      </c>
      <c r="O232" s="18" t="s">
        <v>35</v>
      </c>
      <c r="P232" s="18"/>
    </row>
    <row r="233" s="2" customFormat="1" ht="54" customHeight="1" spans="1:16">
      <c r="A233" s="18" t="s">
        <v>592</v>
      </c>
      <c r="B233" s="18">
        <v>1</v>
      </c>
      <c r="C233" s="18" t="s">
        <v>24</v>
      </c>
      <c r="D233" s="18" t="s">
        <v>245</v>
      </c>
      <c r="E233" s="18">
        <v>1</v>
      </c>
      <c r="F233" s="18" t="s">
        <v>593</v>
      </c>
      <c r="G233" s="18" t="s">
        <v>32</v>
      </c>
      <c r="H233" s="18">
        <v>2024</v>
      </c>
      <c r="I233" s="103">
        <f t="shared" si="19"/>
        <v>200</v>
      </c>
      <c r="J233" s="103">
        <v>200</v>
      </c>
      <c r="K233" s="103"/>
      <c r="L233" s="103"/>
      <c r="M233" s="18" t="s">
        <v>583</v>
      </c>
      <c r="N233" s="18" t="s">
        <v>48</v>
      </c>
      <c r="O233" s="18" t="s">
        <v>35</v>
      </c>
      <c r="P233" s="18"/>
    </row>
    <row r="234" s="81" customFormat="1" ht="120" customHeight="1" spans="1:16">
      <c r="A234" s="94" t="s">
        <v>594</v>
      </c>
      <c r="B234" s="18">
        <v>1</v>
      </c>
      <c r="C234" s="18" t="s">
        <v>24</v>
      </c>
      <c r="D234" s="94" t="s">
        <v>595</v>
      </c>
      <c r="E234" s="94">
        <v>42.41</v>
      </c>
      <c r="F234" s="94" t="s">
        <v>596</v>
      </c>
      <c r="G234" s="94" t="s">
        <v>32</v>
      </c>
      <c r="H234" s="18">
        <v>2024</v>
      </c>
      <c r="I234" s="103">
        <f t="shared" ref="I234:I240" si="20">J234+K234+L234</f>
        <v>4000</v>
      </c>
      <c r="J234" s="104">
        <v>4000</v>
      </c>
      <c r="K234" s="103"/>
      <c r="L234" s="103"/>
      <c r="M234" s="18" t="s">
        <v>33</v>
      </c>
      <c r="N234" s="18" t="s">
        <v>48</v>
      </c>
      <c r="O234" s="18" t="s">
        <v>35</v>
      </c>
      <c r="P234" s="18"/>
    </row>
    <row r="235" s="81" customFormat="1" ht="93" customHeight="1" spans="1:16">
      <c r="A235" s="94" t="s">
        <v>597</v>
      </c>
      <c r="B235" s="18">
        <v>1</v>
      </c>
      <c r="C235" s="18" t="s">
        <v>24</v>
      </c>
      <c r="D235" s="94" t="s">
        <v>74</v>
      </c>
      <c r="E235" s="94">
        <v>1</v>
      </c>
      <c r="F235" s="94" t="s">
        <v>598</v>
      </c>
      <c r="G235" s="94" t="s">
        <v>159</v>
      </c>
      <c r="H235" s="18">
        <v>2024</v>
      </c>
      <c r="I235" s="104">
        <f t="shared" si="20"/>
        <v>5800</v>
      </c>
      <c r="J235" s="104">
        <v>4000</v>
      </c>
      <c r="K235" s="103">
        <v>1800</v>
      </c>
      <c r="L235" s="103"/>
      <c r="M235" s="18" t="s">
        <v>33</v>
      </c>
      <c r="N235" s="18" t="s">
        <v>48</v>
      </c>
      <c r="O235" s="18" t="s">
        <v>35</v>
      </c>
      <c r="P235" s="18"/>
    </row>
    <row r="236" s="2" customFormat="1" ht="112" customHeight="1" spans="1:16">
      <c r="A236" s="119" t="s">
        <v>599</v>
      </c>
      <c r="B236" s="18">
        <v>1</v>
      </c>
      <c r="C236" s="18" t="s">
        <v>24</v>
      </c>
      <c r="D236" s="18" t="s">
        <v>245</v>
      </c>
      <c r="E236" s="18">
        <v>1</v>
      </c>
      <c r="F236" s="18" t="s">
        <v>600</v>
      </c>
      <c r="G236" s="18" t="s">
        <v>194</v>
      </c>
      <c r="H236" s="18">
        <v>2025</v>
      </c>
      <c r="I236" s="103">
        <f t="shared" si="20"/>
        <v>1000</v>
      </c>
      <c r="J236" s="103">
        <v>1000</v>
      </c>
      <c r="K236" s="17"/>
      <c r="L236" s="103"/>
      <c r="M236" s="18" t="s">
        <v>583</v>
      </c>
      <c r="N236" s="18" t="s">
        <v>34</v>
      </c>
      <c r="O236" s="18" t="s">
        <v>35</v>
      </c>
      <c r="P236" s="18"/>
    </row>
    <row r="237" s="81" customFormat="1" ht="119" customHeight="1" spans="1:16">
      <c r="A237" s="94" t="s">
        <v>594</v>
      </c>
      <c r="B237" s="18">
        <v>1</v>
      </c>
      <c r="C237" s="18" t="s">
        <v>24</v>
      </c>
      <c r="D237" s="18" t="s">
        <v>25</v>
      </c>
      <c r="E237" s="18">
        <v>2</v>
      </c>
      <c r="F237" s="94" t="s">
        <v>596</v>
      </c>
      <c r="G237" s="94" t="s">
        <v>32</v>
      </c>
      <c r="H237" s="18">
        <v>2025</v>
      </c>
      <c r="I237" s="103">
        <f t="shared" si="20"/>
        <v>7000</v>
      </c>
      <c r="J237" s="104">
        <f>4000+3000</f>
        <v>7000</v>
      </c>
      <c r="K237" s="103"/>
      <c r="L237" s="103"/>
      <c r="M237" s="18" t="s">
        <v>33</v>
      </c>
      <c r="N237" s="18" t="s">
        <v>48</v>
      </c>
      <c r="O237" s="18" t="s">
        <v>35</v>
      </c>
      <c r="P237" s="18"/>
    </row>
    <row r="238" s="81" customFormat="1" ht="105" customHeight="1" spans="1:16">
      <c r="A238" s="94" t="s">
        <v>597</v>
      </c>
      <c r="B238" s="94">
        <v>1</v>
      </c>
      <c r="C238" s="18" t="s">
        <v>24</v>
      </c>
      <c r="D238" s="18" t="s">
        <v>74</v>
      </c>
      <c r="E238" s="18">
        <v>1</v>
      </c>
      <c r="F238" s="94" t="s">
        <v>598</v>
      </c>
      <c r="G238" s="94" t="s">
        <v>159</v>
      </c>
      <c r="H238" s="18">
        <v>2025</v>
      </c>
      <c r="I238" s="103">
        <f t="shared" si="20"/>
        <v>7000</v>
      </c>
      <c r="J238" s="104">
        <f>4000+3000</f>
        <v>7000</v>
      </c>
      <c r="K238" s="103"/>
      <c r="L238" s="103"/>
      <c r="M238" s="18" t="s">
        <v>33</v>
      </c>
      <c r="N238" s="18" t="s">
        <v>48</v>
      </c>
      <c r="O238" s="18" t="s">
        <v>35</v>
      </c>
      <c r="P238" s="18"/>
    </row>
    <row r="239" s="81" customFormat="1" ht="36" customHeight="1" spans="1:16">
      <c r="A239" s="18" t="s">
        <v>601</v>
      </c>
      <c r="B239" s="18"/>
      <c r="C239" s="18"/>
      <c r="D239" s="18" t="s">
        <v>145</v>
      </c>
      <c r="E239" s="18" t="s">
        <v>20</v>
      </c>
      <c r="F239" s="18" t="s">
        <v>602</v>
      </c>
      <c r="G239" s="18"/>
      <c r="H239" s="18"/>
      <c r="I239" s="103">
        <f t="shared" si="20"/>
        <v>0</v>
      </c>
      <c r="J239" s="103"/>
      <c r="K239" s="103"/>
      <c r="L239" s="103"/>
      <c r="M239" s="18"/>
      <c r="N239" s="18"/>
      <c r="O239" s="18"/>
      <c r="P239" s="18"/>
    </row>
    <row r="240" s="81" customFormat="1" ht="36" customHeight="1" spans="1:16">
      <c r="A240" s="18" t="s">
        <v>603</v>
      </c>
      <c r="B240" s="18"/>
      <c r="C240" s="18"/>
      <c r="D240" s="18" t="s">
        <v>74</v>
      </c>
      <c r="E240" s="18" t="s">
        <v>20</v>
      </c>
      <c r="F240" s="18" t="s">
        <v>604</v>
      </c>
      <c r="G240" s="18"/>
      <c r="H240" s="18"/>
      <c r="I240" s="103">
        <f t="shared" si="20"/>
        <v>0</v>
      </c>
      <c r="J240" s="103"/>
      <c r="K240" s="103"/>
      <c r="L240" s="103"/>
      <c r="M240" s="18"/>
      <c r="N240" s="18"/>
      <c r="O240" s="18"/>
      <c r="P240" s="18"/>
    </row>
    <row r="241" s="81" customFormat="1" ht="42" customHeight="1" spans="1:16">
      <c r="A241" s="18" t="s">
        <v>605</v>
      </c>
      <c r="B241" s="18">
        <f>SUM(B242:B351)</f>
        <v>109</v>
      </c>
      <c r="C241" s="18"/>
      <c r="D241" s="18" t="s">
        <v>74</v>
      </c>
      <c r="E241" s="18" t="s">
        <v>20</v>
      </c>
      <c r="F241" s="18" t="s">
        <v>606</v>
      </c>
      <c r="G241" s="18"/>
      <c r="H241" s="18"/>
      <c r="I241" s="103">
        <f>SUM(I242:I351)</f>
        <v>160759.55</v>
      </c>
      <c r="J241" s="103">
        <f>SUM(J242:J351)</f>
        <v>47230.85</v>
      </c>
      <c r="K241" s="103">
        <f>SUM(K242:K351)</f>
        <v>11007.69</v>
      </c>
      <c r="L241" s="103">
        <f>SUM(L242:L351)</f>
        <v>102521.01</v>
      </c>
      <c r="M241" s="18"/>
      <c r="N241" s="18"/>
      <c r="O241" s="18"/>
      <c r="P241" s="18"/>
    </row>
    <row r="242" s="4" customFormat="1" ht="102" customHeight="1" spans="1:16">
      <c r="A242" s="93" t="s">
        <v>607</v>
      </c>
      <c r="B242" s="42">
        <v>1</v>
      </c>
      <c r="C242" s="94" t="s">
        <v>24</v>
      </c>
      <c r="D242" s="42" t="s">
        <v>25</v>
      </c>
      <c r="E242" s="42">
        <v>10.11</v>
      </c>
      <c r="F242" s="93" t="s">
        <v>608</v>
      </c>
      <c r="G242" s="94" t="s">
        <v>609</v>
      </c>
      <c r="H242" s="94">
        <v>2022</v>
      </c>
      <c r="I242" s="94">
        <f t="shared" ref="I241:I303" si="21">J242+K242+L242</f>
        <v>6009.59</v>
      </c>
      <c r="J242" s="94">
        <v>5911.7</v>
      </c>
      <c r="K242" s="94">
        <v>97.89</v>
      </c>
      <c r="L242" s="104"/>
      <c r="M242" s="94" t="s">
        <v>33</v>
      </c>
      <c r="N242" s="94" t="s">
        <v>34</v>
      </c>
      <c r="O242" s="94" t="s">
        <v>35</v>
      </c>
      <c r="P242" s="105"/>
    </row>
    <row r="243" s="4" customFormat="1" ht="81" customHeight="1" spans="1:16">
      <c r="A243" s="93" t="s">
        <v>610</v>
      </c>
      <c r="B243" s="94">
        <v>1</v>
      </c>
      <c r="C243" s="94" t="s">
        <v>24</v>
      </c>
      <c r="D243" s="42" t="s">
        <v>25</v>
      </c>
      <c r="E243" s="94">
        <v>1.71</v>
      </c>
      <c r="F243" s="93" t="s">
        <v>611</v>
      </c>
      <c r="G243" s="94" t="s">
        <v>612</v>
      </c>
      <c r="H243" s="94">
        <v>2022</v>
      </c>
      <c r="I243" s="94">
        <f t="shared" si="21"/>
        <v>1571.67</v>
      </c>
      <c r="J243" s="94">
        <v>1571.67</v>
      </c>
      <c r="K243" s="94"/>
      <c r="L243" s="104"/>
      <c r="M243" s="94" t="s">
        <v>33</v>
      </c>
      <c r="N243" s="94" t="s">
        <v>34</v>
      </c>
      <c r="O243" s="94" t="s">
        <v>35</v>
      </c>
      <c r="P243" s="105"/>
    </row>
    <row r="244" s="4" customFormat="1" ht="88" customHeight="1" spans="1:16">
      <c r="A244" s="93" t="s">
        <v>613</v>
      </c>
      <c r="B244" s="94">
        <v>1</v>
      </c>
      <c r="C244" s="94" t="s">
        <v>24</v>
      </c>
      <c r="D244" s="42" t="s">
        <v>78</v>
      </c>
      <c r="E244" s="42">
        <v>221</v>
      </c>
      <c r="F244" s="93" t="s">
        <v>614</v>
      </c>
      <c r="G244" s="94" t="s">
        <v>32</v>
      </c>
      <c r="H244" s="94" t="s">
        <v>615</v>
      </c>
      <c r="I244" s="94">
        <f t="shared" si="21"/>
        <v>93.9</v>
      </c>
      <c r="J244" s="94">
        <v>93.9</v>
      </c>
      <c r="K244" s="104"/>
      <c r="L244" s="104"/>
      <c r="M244" s="94" t="s">
        <v>33</v>
      </c>
      <c r="N244" s="94" t="s">
        <v>42</v>
      </c>
      <c r="O244" s="94" t="s">
        <v>35</v>
      </c>
      <c r="P244" s="105"/>
    </row>
    <row r="245" s="4" customFormat="1" ht="88" customHeight="1" spans="1:16">
      <c r="A245" s="93" t="s">
        <v>616</v>
      </c>
      <c r="B245" s="94">
        <v>1</v>
      </c>
      <c r="C245" s="94" t="s">
        <v>24</v>
      </c>
      <c r="D245" s="42" t="s">
        <v>78</v>
      </c>
      <c r="E245" s="42">
        <v>210</v>
      </c>
      <c r="F245" s="93" t="s">
        <v>617</v>
      </c>
      <c r="G245" s="94" t="s">
        <v>257</v>
      </c>
      <c r="H245" s="94" t="s">
        <v>615</v>
      </c>
      <c r="I245" s="94">
        <f t="shared" si="21"/>
        <v>177.04</v>
      </c>
      <c r="J245" s="94">
        <v>177.04</v>
      </c>
      <c r="K245" s="104"/>
      <c r="L245" s="104"/>
      <c r="M245" s="94" t="s">
        <v>33</v>
      </c>
      <c r="N245" s="94" t="s">
        <v>42</v>
      </c>
      <c r="O245" s="94" t="s">
        <v>35</v>
      </c>
      <c r="P245" s="105"/>
    </row>
    <row r="246" s="4" customFormat="1" ht="88" customHeight="1" spans="1:16">
      <c r="A246" s="93" t="s">
        <v>618</v>
      </c>
      <c r="B246" s="94">
        <v>1</v>
      </c>
      <c r="C246" s="94" t="s">
        <v>24</v>
      </c>
      <c r="D246" s="42" t="s">
        <v>78</v>
      </c>
      <c r="E246" s="42">
        <v>93</v>
      </c>
      <c r="F246" s="93" t="s">
        <v>619</v>
      </c>
      <c r="G246" s="94" t="s">
        <v>185</v>
      </c>
      <c r="H246" s="94" t="s">
        <v>615</v>
      </c>
      <c r="I246" s="94">
        <f t="shared" si="21"/>
        <v>88.69</v>
      </c>
      <c r="J246" s="94">
        <v>88.69</v>
      </c>
      <c r="K246" s="104"/>
      <c r="L246" s="104"/>
      <c r="M246" s="94" t="s">
        <v>33</v>
      </c>
      <c r="N246" s="94" t="s">
        <v>42</v>
      </c>
      <c r="O246" s="94" t="s">
        <v>35</v>
      </c>
      <c r="P246" s="105"/>
    </row>
    <row r="247" s="4" customFormat="1" ht="88" customHeight="1" spans="1:16">
      <c r="A247" s="93" t="s">
        <v>620</v>
      </c>
      <c r="B247" s="94">
        <v>1</v>
      </c>
      <c r="C247" s="94" t="s">
        <v>24</v>
      </c>
      <c r="D247" s="42" t="s">
        <v>78</v>
      </c>
      <c r="E247" s="42">
        <v>124</v>
      </c>
      <c r="F247" s="93" t="s">
        <v>621</v>
      </c>
      <c r="G247" s="94" t="s">
        <v>425</v>
      </c>
      <c r="H247" s="94" t="s">
        <v>615</v>
      </c>
      <c r="I247" s="94">
        <f t="shared" si="21"/>
        <v>117.23</v>
      </c>
      <c r="J247" s="94">
        <v>117.23</v>
      </c>
      <c r="K247" s="104"/>
      <c r="L247" s="104"/>
      <c r="M247" s="94" t="s">
        <v>33</v>
      </c>
      <c r="N247" s="94" t="s">
        <v>42</v>
      </c>
      <c r="O247" s="94" t="s">
        <v>35</v>
      </c>
      <c r="P247" s="105"/>
    </row>
    <row r="248" s="4" customFormat="1" ht="88" customHeight="1" spans="1:16">
      <c r="A248" s="93" t="s">
        <v>622</v>
      </c>
      <c r="B248" s="94">
        <v>1</v>
      </c>
      <c r="C248" s="94" t="s">
        <v>24</v>
      </c>
      <c r="D248" s="42" t="s">
        <v>78</v>
      </c>
      <c r="E248" s="42">
        <v>122</v>
      </c>
      <c r="F248" s="93" t="s">
        <v>623</v>
      </c>
      <c r="G248" s="94" t="s">
        <v>191</v>
      </c>
      <c r="H248" s="94" t="s">
        <v>615</v>
      </c>
      <c r="I248" s="94">
        <f t="shared" si="21"/>
        <v>83.87</v>
      </c>
      <c r="J248" s="94">
        <v>83.87</v>
      </c>
      <c r="K248" s="104"/>
      <c r="L248" s="104"/>
      <c r="M248" s="94" t="s">
        <v>33</v>
      </c>
      <c r="N248" s="94" t="s">
        <v>42</v>
      </c>
      <c r="O248" s="94" t="s">
        <v>35</v>
      </c>
      <c r="P248" s="105"/>
    </row>
    <row r="249" s="4" customFormat="1" ht="88" customHeight="1" spans="1:16">
      <c r="A249" s="93" t="s">
        <v>624</v>
      </c>
      <c r="B249" s="94">
        <v>1</v>
      </c>
      <c r="C249" s="94" t="s">
        <v>24</v>
      </c>
      <c r="D249" s="42" t="s">
        <v>78</v>
      </c>
      <c r="E249" s="42">
        <v>359</v>
      </c>
      <c r="F249" s="93" t="s">
        <v>625</v>
      </c>
      <c r="G249" s="94" t="s">
        <v>168</v>
      </c>
      <c r="H249" s="94" t="s">
        <v>615</v>
      </c>
      <c r="I249" s="94">
        <f t="shared" si="21"/>
        <v>284.15</v>
      </c>
      <c r="J249" s="94">
        <v>284.15</v>
      </c>
      <c r="K249" s="104"/>
      <c r="L249" s="104"/>
      <c r="M249" s="94" t="s">
        <v>33</v>
      </c>
      <c r="N249" s="94" t="s">
        <v>42</v>
      </c>
      <c r="O249" s="94" t="s">
        <v>35</v>
      </c>
      <c r="P249" s="105"/>
    </row>
    <row r="250" s="4" customFormat="1" ht="88" customHeight="1" spans="1:16">
      <c r="A250" s="93" t="s">
        <v>626</v>
      </c>
      <c r="B250" s="94">
        <v>1</v>
      </c>
      <c r="C250" s="94" t="s">
        <v>24</v>
      </c>
      <c r="D250" s="42" t="s">
        <v>78</v>
      </c>
      <c r="E250" s="42">
        <v>364</v>
      </c>
      <c r="F250" s="93" t="s">
        <v>627</v>
      </c>
      <c r="G250" s="94" t="s">
        <v>159</v>
      </c>
      <c r="H250" s="94" t="s">
        <v>615</v>
      </c>
      <c r="I250" s="94">
        <f t="shared" si="21"/>
        <v>179.93</v>
      </c>
      <c r="J250" s="94">
        <v>179.93</v>
      </c>
      <c r="K250" s="104"/>
      <c r="L250" s="104"/>
      <c r="M250" s="94" t="s">
        <v>33</v>
      </c>
      <c r="N250" s="94" t="s">
        <v>42</v>
      </c>
      <c r="O250" s="94" t="s">
        <v>35</v>
      </c>
      <c r="P250" s="105"/>
    </row>
    <row r="251" s="4" customFormat="1" ht="88" customHeight="1" spans="1:16">
      <c r="A251" s="93" t="s">
        <v>628</v>
      </c>
      <c r="B251" s="94">
        <v>1</v>
      </c>
      <c r="C251" s="94" t="s">
        <v>24</v>
      </c>
      <c r="D251" s="42" t="s">
        <v>78</v>
      </c>
      <c r="E251" s="42">
        <v>171</v>
      </c>
      <c r="F251" s="93" t="s">
        <v>629</v>
      </c>
      <c r="G251" s="94" t="s">
        <v>194</v>
      </c>
      <c r="H251" s="94" t="s">
        <v>615</v>
      </c>
      <c r="I251" s="94">
        <f t="shared" si="21"/>
        <v>105.52</v>
      </c>
      <c r="J251" s="94">
        <v>105.52</v>
      </c>
      <c r="K251" s="104"/>
      <c r="L251" s="104"/>
      <c r="M251" s="94" t="s">
        <v>33</v>
      </c>
      <c r="N251" s="94" t="s">
        <v>42</v>
      </c>
      <c r="O251" s="94" t="s">
        <v>35</v>
      </c>
      <c r="P251" s="105"/>
    </row>
    <row r="252" s="4" customFormat="1" ht="83" customHeight="1" spans="1:16">
      <c r="A252" s="93" t="s">
        <v>630</v>
      </c>
      <c r="B252" s="94">
        <v>1</v>
      </c>
      <c r="C252" s="94" t="s">
        <v>24</v>
      </c>
      <c r="D252" s="42" t="s">
        <v>78</v>
      </c>
      <c r="E252" s="42">
        <v>293</v>
      </c>
      <c r="F252" s="93" t="s">
        <v>631</v>
      </c>
      <c r="G252" s="94" t="s">
        <v>179</v>
      </c>
      <c r="H252" s="94" t="s">
        <v>615</v>
      </c>
      <c r="I252" s="94">
        <f t="shared" si="21"/>
        <v>178.44</v>
      </c>
      <c r="J252" s="94">
        <v>178.44</v>
      </c>
      <c r="K252" s="104"/>
      <c r="L252" s="104"/>
      <c r="M252" s="94" t="s">
        <v>33</v>
      </c>
      <c r="N252" s="94" t="s">
        <v>42</v>
      </c>
      <c r="O252" s="94" t="s">
        <v>35</v>
      </c>
      <c r="P252" s="105"/>
    </row>
    <row r="253" s="4" customFormat="1" ht="83" customHeight="1" spans="1:16">
      <c r="A253" s="93" t="s">
        <v>632</v>
      </c>
      <c r="B253" s="94">
        <v>1</v>
      </c>
      <c r="C253" s="94" t="s">
        <v>24</v>
      </c>
      <c r="D253" s="42" t="s">
        <v>78</v>
      </c>
      <c r="E253" s="42">
        <v>267</v>
      </c>
      <c r="F253" s="93" t="s">
        <v>633</v>
      </c>
      <c r="G253" s="94" t="s">
        <v>229</v>
      </c>
      <c r="H253" s="94" t="s">
        <v>615</v>
      </c>
      <c r="I253" s="94">
        <f t="shared" si="21"/>
        <v>235.53</v>
      </c>
      <c r="J253" s="94">
        <v>235.53</v>
      </c>
      <c r="K253" s="104"/>
      <c r="L253" s="104"/>
      <c r="M253" s="94" t="s">
        <v>33</v>
      </c>
      <c r="N253" s="94" t="s">
        <v>42</v>
      </c>
      <c r="O253" s="94" t="s">
        <v>35</v>
      </c>
      <c r="P253" s="105"/>
    </row>
    <row r="254" s="4" customFormat="1" ht="83" customHeight="1" spans="1:16">
      <c r="A254" s="93" t="s">
        <v>634</v>
      </c>
      <c r="B254" s="94">
        <v>1</v>
      </c>
      <c r="C254" s="94" t="s">
        <v>24</v>
      </c>
      <c r="D254" s="42" t="s">
        <v>78</v>
      </c>
      <c r="E254" s="42">
        <v>221</v>
      </c>
      <c r="F254" s="93" t="s">
        <v>635</v>
      </c>
      <c r="G254" s="94" t="s">
        <v>165</v>
      </c>
      <c r="H254" s="94" t="s">
        <v>615</v>
      </c>
      <c r="I254" s="94">
        <f t="shared" si="21"/>
        <v>186.84</v>
      </c>
      <c r="J254" s="94">
        <v>186.84</v>
      </c>
      <c r="K254" s="104"/>
      <c r="L254" s="104"/>
      <c r="M254" s="94" t="s">
        <v>33</v>
      </c>
      <c r="N254" s="94" t="s">
        <v>42</v>
      </c>
      <c r="O254" s="94" t="s">
        <v>35</v>
      </c>
      <c r="P254" s="105"/>
    </row>
    <row r="255" s="4" customFormat="1" ht="83" customHeight="1" spans="1:16">
      <c r="A255" s="93" t="s">
        <v>636</v>
      </c>
      <c r="B255" s="94">
        <v>1</v>
      </c>
      <c r="C255" s="94" t="s">
        <v>24</v>
      </c>
      <c r="D255" s="42" t="s">
        <v>78</v>
      </c>
      <c r="E255" s="42">
        <v>113</v>
      </c>
      <c r="F255" s="93" t="s">
        <v>637</v>
      </c>
      <c r="G255" s="94" t="s">
        <v>182</v>
      </c>
      <c r="H255" s="94" t="s">
        <v>615</v>
      </c>
      <c r="I255" s="94">
        <f t="shared" si="21"/>
        <v>106.16</v>
      </c>
      <c r="J255" s="94">
        <v>106.16</v>
      </c>
      <c r="K255" s="104"/>
      <c r="L255" s="104"/>
      <c r="M255" s="94" t="s">
        <v>33</v>
      </c>
      <c r="N255" s="94" t="s">
        <v>42</v>
      </c>
      <c r="O255" s="94" t="s">
        <v>35</v>
      </c>
      <c r="P255" s="105"/>
    </row>
    <row r="256" s="4" customFormat="1" ht="83" customHeight="1" spans="1:16">
      <c r="A256" s="93" t="s">
        <v>638</v>
      </c>
      <c r="B256" s="94">
        <v>1</v>
      </c>
      <c r="C256" s="94" t="s">
        <v>24</v>
      </c>
      <c r="D256" s="42" t="s">
        <v>78</v>
      </c>
      <c r="E256" s="42">
        <v>217</v>
      </c>
      <c r="F256" s="93" t="s">
        <v>639</v>
      </c>
      <c r="G256" s="94" t="s">
        <v>188</v>
      </c>
      <c r="H256" s="94" t="s">
        <v>615</v>
      </c>
      <c r="I256" s="94">
        <f t="shared" si="21"/>
        <v>188.86</v>
      </c>
      <c r="J256" s="94">
        <v>188.86</v>
      </c>
      <c r="K256" s="104"/>
      <c r="L256" s="104"/>
      <c r="M256" s="94" t="s">
        <v>33</v>
      </c>
      <c r="N256" s="94" t="s">
        <v>42</v>
      </c>
      <c r="O256" s="94" t="s">
        <v>35</v>
      </c>
      <c r="P256" s="105"/>
    </row>
    <row r="257" s="4" customFormat="1" ht="83" customHeight="1" spans="1:16">
      <c r="A257" s="93" t="s">
        <v>640</v>
      </c>
      <c r="B257" s="94">
        <v>1</v>
      </c>
      <c r="C257" s="94" t="s">
        <v>24</v>
      </c>
      <c r="D257" s="42" t="s">
        <v>78</v>
      </c>
      <c r="E257" s="42">
        <v>228</v>
      </c>
      <c r="F257" s="93" t="s">
        <v>641</v>
      </c>
      <c r="G257" s="94" t="s">
        <v>176</v>
      </c>
      <c r="H257" s="94" t="s">
        <v>615</v>
      </c>
      <c r="I257" s="94">
        <f t="shared" si="21"/>
        <v>145.98</v>
      </c>
      <c r="J257" s="94">
        <v>145.98</v>
      </c>
      <c r="K257" s="104"/>
      <c r="L257" s="104"/>
      <c r="M257" s="94" t="s">
        <v>33</v>
      </c>
      <c r="N257" s="94" t="s">
        <v>42</v>
      </c>
      <c r="O257" s="94" t="s">
        <v>35</v>
      </c>
      <c r="P257" s="105"/>
    </row>
    <row r="258" s="4" customFormat="1" ht="83" customHeight="1" spans="1:16">
      <c r="A258" s="93" t="s">
        <v>642</v>
      </c>
      <c r="B258" s="94">
        <v>1</v>
      </c>
      <c r="C258" s="94" t="s">
        <v>24</v>
      </c>
      <c r="D258" s="42" t="s">
        <v>78</v>
      </c>
      <c r="E258" s="42">
        <v>342</v>
      </c>
      <c r="F258" s="93" t="s">
        <v>643</v>
      </c>
      <c r="G258" s="94" t="s">
        <v>173</v>
      </c>
      <c r="H258" s="94" t="s">
        <v>615</v>
      </c>
      <c r="I258" s="94">
        <f t="shared" si="21"/>
        <v>160.64</v>
      </c>
      <c r="J258" s="94">
        <v>160.64</v>
      </c>
      <c r="K258" s="104"/>
      <c r="L258" s="104"/>
      <c r="M258" s="94" t="s">
        <v>33</v>
      </c>
      <c r="N258" s="94" t="s">
        <v>42</v>
      </c>
      <c r="O258" s="94" t="s">
        <v>35</v>
      </c>
      <c r="P258" s="105"/>
    </row>
    <row r="259" s="4" customFormat="1" ht="83" customHeight="1" spans="1:16">
      <c r="A259" s="93" t="s">
        <v>644</v>
      </c>
      <c r="B259" s="94">
        <v>1</v>
      </c>
      <c r="C259" s="94" t="s">
        <v>24</v>
      </c>
      <c r="D259" s="42" t="s">
        <v>78</v>
      </c>
      <c r="E259" s="42">
        <v>247</v>
      </c>
      <c r="F259" s="93" t="s">
        <v>645</v>
      </c>
      <c r="G259" s="94" t="s">
        <v>162</v>
      </c>
      <c r="H259" s="94" t="s">
        <v>615</v>
      </c>
      <c r="I259" s="94">
        <f t="shared" si="21"/>
        <v>169.01</v>
      </c>
      <c r="J259" s="94">
        <v>169.01</v>
      </c>
      <c r="K259" s="104"/>
      <c r="L259" s="104"/>
      <c r="M259" s="94" t="s">
        <v>33</v>
      </c>
      <c r="N259" s="94" t="s">
        <v>42</v>
      </c>
      <c r="O259" s="94" t="s">
        <v>35</v>
      </c>
      <c r="P259" s="105"/>
    </row>
    <row r="260" s="4" customFormat="1" ht="83" customHeight="1" spans="1:16">
      <c r="A260" s="93" t="s">
        <v>646</v>
      </c>
      <c r="B260" s="94">
        <v>1</v>
      </c>
      <c r="C260" s="94" t="s">
        <v>24</v>
      </c>
      <c r="D260" s="42" t="s">
        <v>78</v>
      </c>
      <c r="E260" s="42">
        <v>355</v>
      </c>
      <c r="F260" s="93" t="s">
        <v>647</v>
      </c>
      <c r="G260" s="94" t="s">
        <v>58</v>
      </c>
      <c r="H260" s="94" t="s">
        <v>615</v>
      </c>
      <c r="I260" s="94">
        <f t="shared" si="21"/>
        <v>227.18</v>
      </c>
      <c r="J260" s="94">
        <v>227.18</v>
      </c>
      <c r="K260" s="104"/>
      <c r="L260" s="104"/>
      <c r="M260" s="94" t="s">
        <v>33</v>
      </c>
      <c r="N260" s="94" t="s">
        <v>42</v>
      </c>
      <c r="O260" s="94" t="s">
        <v>35</v>
      </c>
      <c r="P260" s="105"/>
    </row>
    <row r="261" s="4" customFormat="1" ht="83" customHeight="1" spans="1:16">
      <c r="A261" s="93" t="s">
        <v>648</v>
      </c>
      <c r="B261" s="94">
        <v>1</v>
      </c>
      <c r="C261" s="94" t="s">
        <v>24</v>
      </c>
      <c r="D261" s="42" t="s">
        <v>78</v>
      </c>
      <c r="E261" s="42">
        <v>392</v>
      </c>
      <c r="F261" s="93" t="s">
        <v>649</v>
      </c>
      <c r="G261" s="94" t="s">
        <v>303</v>
      </c>
      <c r="H261" s="94" t="s">
        <v>615</v>
      </c>
      <c r="I261" s="94">
        <f t="shared" si="21"/>
        <v>197.25</v>
      </c>
      <c r="J261" s="94">
        <v>197.25</v>
      </c>
      <c r="K261" s="104"/>
      <c r="L261" s="104"/>
      <c r="M261" s="94" t="s">
        <v>33</v>
      </c>
      <c r="N261" s="94" t="s">
        <v>42</v>
      </c>
      <c r="O261" s="94" t="s">
        <v>35</v>
      </c>
      <c r="P261" s="105"/>
    </row>
    <row r="262" s="4" customFormat="1" ht="83" customHeight="1" spans="1:16">
      <c r="A262" s="93" t="s">
        <v>650</v>
      </c>
      <c r="B262" s="94">
        <v>1</v>
      </c>
      <c r="C262" s="94" t="s">
        <v>24</v>
      </c>
      <c r="D262" s="42" t="s">
        <v>78</v>
      </c>
      <c r="E262" s="42">
        <v>15</v>
      </c>
      <c r="F262" s="93" t="s">
        <v>651</v>
      </c>
      <c r="G262" s="94" t="s">
        <v>182</v>
      </c>
      <c r="H262" s="94">
        <v>2022</v>
      </c>
      <c r="I262" s="94">
        <f t="shared" si="21"/>
        <v>5.47</v>
      </c>
      <c r="J262" s="94">
        <v>5.47</v>
      </c>
      <c r="K262" s="104"/>
      <c r="L262" s="104"/>
      <c r="M262" s="94" t="s">
        <v>33</v>
      </c>
      <c r="N262" s="94" t="s">
        <v>42</v>
      </c>
      <c r="O262" s="94" t="s">
        <v>35</v>
      </c>
      <c r="P262" s="105"/>
    </row>
    <row r="263" s="4" customFormat="1" ht="73" customHeight="1" spans="1:16">
      <c r="A263" s="93" t="s">
        <v>652</v>
      </c>
      <c r="B263" s="94">
        <v>1</v>
      </c>
      <c r="C263" s="94" t="s">
        <v>24</v>
      </c>
      <c r="D263" s="42" t="s">
        <v>78</v>
      </c>
      <c r="E263" s="42">
        <v>11</v>
      </c>
      <c r="F263" s="93" t="s">
        <v>653</v>
      </c>
      <c r="G263" s="94" t="s">
        <v>188</v>
      </c>
      <c r="H263" s="94">
        <v>2022</v>
      </c>
      <c r="I263" s="94">
        <f t="shared" si="21"/>
        <v>6.9</v>
      </c>
      <c r="J263" s="94">
        <v>6.9</v>
      </c>
      <c r="K263" s="104"/>
      <c r="L263" s="104"/>
      <c r="M263" s="94" t="s">
        <v>33</v>
      </c>
      <c r="N263" s="94" t="s">
        <v>42</v>
      </c>
      <c r="O263" s="94" t="s">
        <v>35</v>
      </c>
      <c r="P263" s="105"/>
    </row>
    <row r="264" s="4" customFormat="1" ht="73" customHeight="1" spans="1:16">
      <c r="A264" s="93" t="s">
        <v>654</v>
      </c>
      <c r="B264" s="94">
        <v>1</v>
      </c>
      <c r="C264" s="94" t="s">
        <v>24</v>
      </c>
      <c r="D264" s="42" t="s">
        <v>78</v>
      </c>
      <c r="E264" s="42">
        <v>27</v>
      </c>
      <c r="F264" s="93" t="s">
        <v>655</v>
      </c>
      <c r="G264" s="94" t="s">
        <v>165</v>
      </c>
      <c r="H264" s="94">
        <v>2022</v>
      </c>
      <c r="I264" s="94">
        <f t="shared" si="21"/>
        <v>11.57</v>
      </c>
      <c r="J264" s="94">
        <v>11.57</v>
      </c>
      <c r="K264" s="104"/>
      <c r="L264" s="104"/>
      <c r="M264" s="94" t="s">
        <v>33</v>
      </c>
      <c r="N264" s="94" t="s">
        <v>42</v>
      </c>
      <c r="O264" s="94" t="s">
        <v>35</v>
      </c>
      <c r="P264" s="105"/>
    </row>
    <row r="265" s="4" customFormat="1" ht="83" customHeight="1" spans="1:16">
      <c r="A265" s="93" t="s">
        <v>656</v>
      </c>
      <c r="B265" s="94">
        <v>1</v>
      </c>
      <c r="C265" s="94" t="s">
        <v>24</v>
      </c>
      <c r="D265" s="42" t="s">
        <v>78</v>
      </c>
      <c r="E265" s="42">
        <v>19</v>
      </c>
      <c r="F265" s="93" t="s">
        <v>657</v>
      </c>
      <c r="G265" s="94" t="s">
        <v>229</v>
      </c>
      <c r="H265" s="94">
        <v>2022</v>
      </c>
      <c r="I265" s="94">
        <f t="shared" si="21"/>
        <v>7.5</v>
      </c>
      <c r="J265" s="94">
        <v>7.5</v>
      </c>
      <c r="K265" s="104"/>
      <c r="L265" s="104"/>
      <c r="M265" s="94" t="s">
        <v>33</v>
      </c>
      <c r="N265" s="94" t="s">
        <v>42</v>
      </c>
      <c r="O265" s="94" t="s">
        <v>35</v>
      </c>
      <c r="P265" s="105"/>
    </row>
    <row r="266" s="4" customFormat="1" ht="90" customHeight="1" spans="1:16">
      <c r="A266" s="93" t="s">
        <v>658</v>
      </c>
      <c r="B266" s="99">
        <v>1</v>
      </c>
      <c r="C266" s="94" t="s">
        <v>24</v>
      </c>
      <c r="D266" s="94" t="s">
        <v>74</v>
      </c>
      <c r="E266" s="99">
        <v>1</v>
      </c>
      <c r="F266" s="93" t="s">
        <v>659</v>
      </c>
      <c r="G266" s="94" t="s">
        <v>660</v>
      </c>
      <c r="H266" s="94">
        <v>2022</v>
      </c>
      <c r="I266" s="94">
        <f t="shared" si="21"/>
        <v>948.57</v>
      </c>
      <c r="J266" s="94">
        <v>948.57</v>
      </c>
      <c r="K266" s="104"/>
      <c r="L266" s="104"/>
      <c r="M266" s="94" t="s">
        <v>33</v>
      </c>
      <c r="N266" s="94" t="s">
        <v>34</v>
      </c>
      <c r="O266" s="94" t="s">
        <v>35</v>
      </c>
      <c r="P266" s="94"/>
    </row>
    <row r="267" s="4" customFormat="1" ht="102" customHeight="1" spans="1:16">
      <c r="A267" s="93" t="s">
        <v>661</v>
      </c>
      <c r="B267" s="94">
        <v>1</v>
      </c>
      <c r="C267" s="94" t="s">
        <v>24</v>
      </c>
      <c r="D267" s="94" t="s">
        <v>278</v>
      </c>
      <c r="E267" s="94">
        <v>5000</v>
      </c>
      <c r="F267" s="93" t="s">
        <v>662</v>
      </c>
      <c r="G267" s="94" t="s">
        <v>159</v>
      </c>
      <c r="H267" s="94">
        <v>2022</v>
      </c>
      <c r="I267" s="94">
        <f t="shared" si="21"/>
        <v>2250</v>
      </c>
      <c r="J267" s="104"/>
      <c r="K267" s="104">
        <v>2250</v>
      </c>
      <c r="L267" s="104"/>
      <c r="M267" s="94" t="s">
        <v>33</v>
      </c>
      <c r="N267" s="94" t="s">
        <v>48</v>
      </c>
      <c r="O267" s="94" t="s">
        <v>35</v>
      </c>
      <c r="P267" s="94"/>
    </row>
    <row r="268" s="4" customFormat="1" ht="53" customHeight="1" spans="1:16">
      <c r="A268" s="93" t="s">
        <v>663</v>
      </c>
      <c r="B268" s="94">
        <v>1</v>
      </c>
      <c r="C268" s="94" t="s">
        <v>24</v>
      </c>
      <c r="D268" s="94" t="s">
        <v>278</v>
      </c>
      <c r="E268" s="94">
        <v>420</v>
      </c>
      <c r="F268" s="93" t="s">
        <v>664</v>
      </c>
      <c r="G268" s="94" t="s">
        <v>32</v>
      </c>
      <c r="H268" s="94">
        <v>2022</v>
      </c>
      <c r="I268" s="94">
        <f t="shared" si="21"/>
        <v>50</v>
      </c>
      <c r="J268" s="104"/>
      <c r="K268" s="42">
        <v>50</v>
      </c>
      <c r="L268" s="104"/>
      <c r="M268" s="94" t="s">
        <v>350</v>
      </c>
      <c r="N268" s="94" t="s">
        <v>34</v>
      </c>
      <c r="O268" s="94" t="s">
        <v>35</v>
      </c>
      <c r="P268" s="94"/>
    </row>
    <row r="269" s="4" customFormat="1" ht="75" customHeight="1" spans="1:16">
      <c r="A269" s="93" t="s">
        <v>665</v>
      </c>
      <c r="B269" s="94">
        <v>1</v>
      </c>
      <c r="C269" s="94" t="s">
        <v>24</v>
      </c>
      <c r="D269" s="94" t="s">
        <v>666</v>
      </c>
      <c r="E269" s="94">
        <v>1152</v>
      </c>
      <c r="F269" s="93" t="s">
        <v>667</v>
      </c>
      <c r="G269" s="94" t="s">
        <v>32</v>
      </c>
      <c r="H269" s="94">
        <v>2022</v>
      </c>
      <c r="I269" s="94">
        <f t="shared" si="21"/>
        <v>370</v>
      </c>
      <c r="J269" s="104"/>
      <c r="K269" s="42">
        <v>370</v>
      </c>
      <c r="L269" s="104"/>
      <c r="M269" s="94" t="s">
        <v>350</v>
      </c>
      <c r="N269" s="94" t="s">
        <v>34</v>
      </c>
      <c r="O269" s="94" t="s">
        <v>35</v>
      </c>
      <c r="P269" s="94"/>
    </row>
    <row r="270" s="4" customFormat="1" ht="53" customHeight="1" spans="1:16">
      <c r="A270" s="93" t="s">
        <v>668</v>
      </c>
      <c r="B270" s="94">
        <v>1</v>
      </c>
      <c r="C270" s="94" t="s">
        <v>24</v>
      </c>
      <c r="D270" s="94" t="s">
        <v>50</v>
      </c>
      <c r="E270" s="94">
        <v>800</v>
      </c>
      <c r="F270" s="93" t="s">
        <v>669</v>
      </c>
      <c r="G270" s="94" t="s">
        <v>32</v>
      </c>
      <c r="H270" s="94">
        <v>2022</v>
      </c>
      <c r="I270" s="94">
        <f t="shared" si="21"/>
        <v>500</v>
      </c>
      <c r="J270" s="104"/>
      <c r="K270" s="42">
        <v>500</v>
      </c>
      <c r="L270" s="104"/>
      <c r="M270" s="94" t="s">
        <v>350</v>
      </c>
      <c r="N270" s="94" t="s">
        <v>34</v>
      </c>
      <c r="O270" s="94" t="s">
        <v>35</v>
      </c>
      <c r="P270" s="94"/>
    </row>
    <row r="271" s="4" customFormat="1" ht="53" customHeight="1" spans="1:16">
      <c r="A271" s="93" t="s">
        <v>670</v>
      </c>
      <c r="B271" s="94">
        <v>1</v>
      </c>
      <c r="C271" s="94" t="s">
        <v>24</v>
      </c>
      <c r="D271" s="94" t="s">
        <v>278</v>
      </c>
      <c r="E271" s="94">
        <v>2000</v>
      </c>
      <c r="F271" s="93" t="s">
        <v>671</v>
      </c>
      <c r="G271" s="94" t="s">
        <v>32</v>
      </c>
      <c r="H271" s="94">
        <v>2022</v>
      </c>
      <c r="I271" s="94">
        <f t="shared" si="21"/>
        <v>50</v>
      </c>
      <c r="J271" s="104"/>
      <c r="K271" s="42">
        <v>50</v>
      </c>
      <c r="L271" s="104"/>
      <c r="M271" s="94" t="s">
        <v>350</v>
      </c>
      <c r="N271" s="94" t="s">
        <v>34</v>
      </c>
      <c r="O271" s="94" t="s">
        <v>35</v>
      </c>
      <c r="P271" s="94"/>
    </row>
    <row r="272" s="4" customFormat="1" ht="34" customHeight="1" spans="1:16">
      <c r="A272" s="93" t="s">
        <v>672</v>
      </c>
      <c r="B272" s="94">
        <v>1</v>
      </c>
      <c r="C272" s="94" t="s">
        <v>24</v>
      </c>
      <c r="D272" s="94" t="s">
        <v>666</v>
      </c>
      <c r="E272" s="94">
        <v>2000</v>
      </c>
      <c r="F272" s="93" t="s">
        <v>673</v>
      </c>
      <c r="G272" s="94" t="s">
        <v>32</v>
      </c>
      <c r="H272" s="94">
        <v>2022</v>
      </c>
      <c r="I272" s="94">
        <f t="shared" si="21"/>
        <v>60</v>
      </c>
      <c r="J272" s="104"/>
      <c r="K272" s="42">
        <v>60</v>
      </c>
      <c r="L272" s="104"/>
      <c r="M272" s="94" t="s">
        <v>350</v>
      </c>
      <c r="N272" s="94" t="s">
        <v>34</v>
      </c>
      <c r="O272" s="94" t="s">
        <v>35</v>
      </c>
      <c r="P272" s="94"/>
    </row>
    <row r="273" s="4" customFormat="1" ht="53" customHeight="1" spans="1:16">
      <c r="A273" s="93" t="s">
        <v>674</v>
      </c>
      <c r="B273" s="94">
        <v>1</v>
      </c>
      <c r="C273" s="94" t="s">
        <v>24</v>
      </c>
      <c r="D273" s="94" t="s">
        <v>278</v>
      </c>
      <c r="E273" s="94">
        <v>678.58</v>
      </c>
      <c r="F273" s="93" t="s">
        <v>675</v>
      </c>
      <c r="G273" s="94" t="s">
        <v>32</v>
      </c>
      <c r="H273" s="94">
        <v>2022</v>
      </c>
      <c r="I273" s="94">
        <f t="shared" si="21"/>
        <v>574</v>
      </c>
      <c r="J273" s="104"/>
      <c r="K273" s="42">
        <v>574</v>
      </c>
      <c r="L273" s="104"/>
      <c r="M273" s="94" t="s">
        <v>350</v>
      </c>
      <c r="N273" s="94" t="s">
        <v>34</v>
      </c>
      <c r="O273" s="94" t="s">
        <v>35</v>
      </c>
      <c r="P273" s="94"/>
    </row>
    <row r="274" s="4" customFormat="1" ht="53" customHeight="1" spans="1:16">
      <c r="A274" s="121" t="s">
        <v>676</v>
      </c>
      <c r="B274" s="94">
        <v>1</v>
      </c>
      <c r="C274" s="94" t="s">
        <v>24</v>
      </c>
      <c r="D274" s="94" t="s">
        <v>74</v>
      </c>
      <c r="E274" s="94">
        <v>1</v>
      </c>
      <c r="F274" s="121" t="s">
        <v>677</v>
      </c>
      <c r="G274" s="122" t="s">
        <v>678</v>
      </c>
      <c r="H274" s="94">
        <v>2022</v>
      </c>
      <c r="I274" s="94">
        <f t="shared" si="21"/>
        <v>123.2</v>
      </c>
      <c r="J274" s="104">
        <v>123.2</v>
      </c>
      <c r="K274" s="104"/>
      <c r="L274" s="104"/>
      <c r="M274" s="94" t="s">
        <v>350</v>
      </c>
      <c r="N274" s="94" t="s">
        <v>48</v>
      </c>
      <c r="O274" s="94"/>
      <c r="P274" s="94"/>
    </row>
    <row r="275" s="4" customFormat="1" ht="70" customHeight="1" spans="1:16">
      <c r="A275" s="121" t="s">
        <v>679</v>
      </c>
      <c r="B275" s="94">
        <v>1</v>
      </c>
      <c r="C275" s="94" t="s">
        <v>24</v>
      </c>
      <c r="D275" s="94" t="s">
        <v>278</v>
      </c>
      <c r="E275" s="94">
        <v>1785</v>
      </c>
      <c r="F275" s="121" t="s">
        <v>680</v>
      </c>
      <c r="G275" s="122" t="s">
        <v>681</v>
      </c>
      <c r="H275" s="94">
        <v>2022</v>
      </c>
      <c r="I275" s="94">
        <f t="shared" si="21"/>
        <v>100</v>
      </c>
      <c r="J275" s="104">
        <v>100</v>
      </c>
      <c r="K275" s="104"/>
      <c r="L275" s="104"/>
      <c r="M275" s="94" t="s">
        <v>350</v>
      </c>
      <c r="N275" s="94" t="s">
        <v>48</v>
      </c>
      <c r="O275" s="94"/>
      <c r="P275" s="94"/>
    </row>
    <row r="276" s="4" customFormat="1" ht="53" customHeight="1" spans="1:16">
      <c r="A276" s="121" t="s">
        <v>682</v>
      </c>
      <c r="B276" s="94">
        <v>1</v>
      </c>
      <c r="C276" s="94" t="s">
        <v>24</v>
      </c>
      <c r="D276" s="94" t="s">
        <v>74</v>
      </c>
      <c r="E276" s="94">
        <v>1</v>
      </c>
      <c r="F276" s="121" t="s">
        <v>683</v>
      </c>
      <c r="G276" s="122" t="s">
        <v>684</v>
      </c>
      <c r="H276" s="94">
        <v>2022</v>
      </c>
      <c r="I276" s="94">
        <f t="shared" si="21"/>
        <v>32</v>
      </c>
      <c r="J276" s="104">
        <v>0</v>
      </c>
      <c r="K276" s="105">
        <v>32</v>
      </c>
      <c r="L276" s="104"/>
      <c r="M276" s="94" t="s">
        <v>350</v>
      </c>
      <c r="N276" s="94" t="s">
        <v>48</v>
      </c>
      <c r="O276" s="94"/>
      <c r="P276" s="94"/>
    </row>
    <row r="277" s="4" customFormat="1" ht="53" customHeight="1" spans="1:16">
      <c r="A277" s="121" t="s">
        <v>685</v>
      </c>
      <c r="B277" s="94">
        <v>1</v>
      </c>
      <c r="C277" s="94" t="s">
        <v>24</v>
      </c>
      <c r="D277" s="94" t="s">
        <v>278</v>
      </c>
      <c r="E277" s="94">
        <v>500</v>
      </c>
      <c r="F277" s="121" t="s">
        <v>686</v>
      </c>
      <c r="G277" s="122" t="s">
        <v>687</v>
      </c>
      <c r="H277" s="94">
        <v>2022</v>
      </c>
      <c r="I277" s="94">
        <f t="shared" si="21"/>
        <v>120</v>
      </c>
      <c r="J277" s="104">
        <v>120</v>
      </c>
      <c r="K277" s="104"/>
      <c r="L277" s="104"/>
      <c r="M277" s="94" t="s">
        <v>350</v>
      </c>
      <c r="N277" s="94" t="s">
        <v>48</v>
      </c>
      <c r="O277" s="94"/>
      <c r="P277" s="94"/>
    </row>
    <row r="278" s="4" customFormat="1" ht="53" customHeight="1" spans="1:16">
      <c r="A278" s="121" t="s">
        <v>688</v>
      </c>
      <c r="B278" s="94">
        <v>1</v>
      </c>
      <c r="C278" s="94" t="s">
        <v>24</v>
      </c>
      <c r="D278" s="94" t="s">
        <v>74</v>
      </c>
      <c r="E278" s="94">
        <v>1</v>
      </c>
      <c r="F278" s="121" t="s">
        <v>689</v>
      </c>
      <c r="G278" s="122" t="s">
        <v>690</v>
      </c>
      <c r="H278" s="94">
        <v>2022</v>
      </c>
      <c r="I278" s="94">
        <f t="shared" si="21"/>
        <v>300</v>
      </c>
      <c r="J278" s="104">
        <v>300</v>
      </c>
      <c r="K278" s="104"/>
      <c r="L278" s="104"/>
      <c r="M278" s="94" t="s">
        <v>350</v>
      </c>
      <c r="N278" s="94" t="s">
        <v>48</v>
      </c>
      <c r="O278" s="94"/>
      <c r="P278" s="94"/>
    </row>
    <row r="279" s="4" customFormat="1" ht="53" customHeight="1" spans="1:16">
      <c r="A279" s="121" t="s">
        <v>691</v>
      </c>
      <c r="B279" s="94">
        <v>1</v>
      </c>
      <c r="C279" s="94" t="s">
        <v>24</v>
      </c>
      <c r="D279" s="94" t="s">
        <v>74</v>
      </c>
      <c r="E279" s="94">
        <v>1</v>
      </c>
      <c r="F279" s="121" t="s">
        <v>692</v>
      </c>
      <c r="G279" s="122" t="s">
        <v>693</v>
      </c>
      <c r="H279" s="94">
        <v>2022</v>
      </c>
      <c r="I279" s="94">
        <f t="shared" si="21"/>
        <v>300</v>
      </c>
      <c r="J279" s="104">
        <v>300</v>
      </c>
      <c r="K279" s="104"/>
      <c r="L279" s="104"/>
      <c r="M279" s="94" t="s">
        <v>350</v>
      </c>
      <c r="N279" s="94" t="s">
        <v>48</v>
      </c>
      <c r="O279" s="94"/>
      <c r="P279" s="94"/>
    </row>
    <row r="280" s="4" customFormat="1" ht="53" customHeight="1" spans="1:16">
      <c r="A280" s="121" t="s">
        <v>694</v>
      </c>
      <c r="B280" s="94">
        <v>1</v>
      </c>
      <c r="C280" s="94" t="s">
        <v>24</v>
      </c>
      <c r="D280" s="94" t="s">
        <v>74</v>
      </c>
      <c r="E280" s="94">
        <v>1</v>
      </c>
      <c r="F280" s="121" t="s">
        <v>695</v>
      </c>
      <c r="G280" s="122" t="s">
        <v>696</v>
      </c>
      <c r="H280" s="94">
        <v>2022</v>
      </c>
      <c r="I280" s="94">
        <f t="shared" si="21"/>
        <v>300</v>
      </c>
      <c r="J280" s="104">
        <v>300</v>
      </c>
      <c r="K280" s="104"/>
      <c r="L280" s="104"/>
      <c r="M280" s="94" t="s">
        <v>350</v>
      </c>
      <c r="N280" s="94" t="s">
        <v>48</v>
      </c>
      <c r="O280" s="94"/>
      <c r="P280" s="94"/>
    </row>
    <row r="281" s="4" customFormat="1" ht="66" customHeight="1" spans="1:16">
      <c r="A281" s="121" t="s">
        <v>697</v>
      </c>
      <c r="B281" s="94"/>
      <c r="C281" s="94" t="s">
        <v>24</v>
      </c>
      <c r="D281" s="94" t="s">
        <v>74</v>
      </c>
      <c r="E281" s="94">
        <v>1</v>
      </c>
      <c r="F281" s="93" t="s">
        <v>698</v>
      </c>
      <c r="G281" s="94" t="s">
        <v>699</v>
      </c>
      <c r="H281" s="94">
        <v>2022</v>
      </c>
      <c r="I281" s="94">
        <f t="shared" si="21"/>
        <v>300</v>
      </c>
      <c r="J281" s="104">
        <v>300</v>
      </c>
      <c r="K281" s="104"/>
      <c r="L281" s="104"/>
      <c r="M281" s="94" t="s">
        <v>350</v>
      </c>
      <c r="N281" s="94" t="s">
        <v>48</v>
      </c>
      <c r="O281" s="94"/>
      <c r="P281" s="94"/>
    </row>
    <row r="282" s="4" customFormat="1" ht="53" customHeight="1" spans="1:16">
      <c r="A282" s="121" t="s">
        <v>700</v>
      </c>
      <c r="B282" s="94">
        <v>1</v>
      </c>
      <c r="C282" s="94" t="s">
        <v>24</v>
      </c>
      <c r="D282" s="94" t="s">
        <v>74</v>
      </c>
      <c r="E282" s="94">
        <v>1</v>
      </c>
      <c r="F282" s="121" t="s">
        <v>701</v>
      </c>
      <c r="G282" s="122" t="s">
        <v>702</v>
      </c>
      <c r="H282" s="94">
        <v>2022</v>
      </c>
      <c r="I282" s="94">
        <f t="shared" si="21"/>
        <v>300</v>
      </c>
      <c r="J282" s="104">
        <v>300</v>
      </c>
      <c r="K282" s="104"/>
      <c r="L282" s="104"/>
      <c r="M282" s="94" t="s">
        <v>350</v>
      </c>
      <c r="N282" s="94" t="s">
        <v>48</v>
      </c>
      <c r="O282" s="94"/>
      <c r="P282" s="94"/>
    </row>
    <row r="283" s="4" customFormat="1" ht="102" customHeight="1" spans="1:16">
      <c r="A283" s="121" t="s">
        <v>703</v>
      </c>
      <c r="B283" s="94">
        <v>1</v>
      </c>
      <c r="C283" s="94" t="s">
        <v>24</v>
      </c>
      <c r="D283" s="94" t="s">
        <v>74</v>
      </c>
      <c r="E283" s="94">
        <v>1</v>
      </c>
      <c r="F283" s="121" t="s">
        <v>704</v>
      </c>
      <c r="G283" s="122" t="s">
        <v>705</v>
      </c>
      <c r="H283" s="94">
        <v>2022</v>
      </c>
      <c r="I283" s="94">
        <f t="shared" si="21"/>
        <v>300</v>
      </c>
      <c r="J283" s="104">
        <v>300</v>
      </c>
      <c r="K283" s="104"/>
      <c r="L283" s="104"/>
      <c r="M283" s="94" t="s">
        <v>350</v>
      </c>
      <c r="N283" s="94" t="s">
        <v>48</v>
      </c>
      <c r="O283" s="94"/>
      <c r="P283" s="94"/>
    </row>
    <row r="284" s="4" customFormat="1" ht="66" customHeight="1" spans="1:16">
      <c r="A284" s="121" t="s">
        <v>706</v>
      </c>
      <c r="B284" s="94">
        <v>1</v>
      </c>
      <c r="C284" s="94" t="s">
        <v>24</v>
      </c>
      <c r="D284" s="94" t="s">
        <v>74</v>
      </c>
      <c r="E284" s="94">
        <v>1</v>
      </c>
      <c r="F284" s="121" t="s">
        <v>707</v>
      </c>
      <c r="G284" s="122" t="s">
        <v>708</v>
      </c>
      <c r="H284" s="94">
        <v>2022</v>
      </c>
      <c r="I284" s="94">
        <f t="shared" si="21"/>
        <v>168.22</v>
      </c>
      <c r="J284" s="104">
        <v>168.22</v>
      </c>
      <c r="K284" s="104"/>
      <c r="L284" s="104"/>
      <c r="M284" s="94" t="s">
        <v>350</v>
      </c>
      <c r="N284" s="94" t="s">
        <v>48</v>
      </c>
      <c r="O284" s="94"/>
      <c r="P284" s="94"/>
    </row>
    <row r="285" s="4" customFormat="1" ht="66" customHeight="1" spans="1:16">
      <c r="A285" s="121" t="s">
        <v>709</v>
      </c>
      <c r="B285" s="94">
        <v>1</v>
      </c>
      <c r="C285" s="94" t="s">
        <v>24</v>
      </c>
      <c r="D285" s="94" t="s">
        <v>74</v>
      </c>
      <c r="E285" s="94">
        <v>1</v>
      </c>
      <c r="F285" s="121" t="s">
        <v>710</v>
      </c>
      <c r="G285" s="122" t="s">
        <v>711</v>
      </c>
      <c r="H285" s="94">
        <v>2022</v>
      </c>
      <c r="I285" s="94">
        <f t="shared" si="21"/>
        <v>23.8</v>
      </c>
      <c r="J285" s="104">
        <v>0</v>
      </c>
      <c r="K285" s="105">
        <v>23.8</v>
      </c>
      <c r="L285" s="104"/>
      <c r="M285" s="94" t="s">
        <v>350</v>
      </c>
      <c r="N285" s="94" t="s">
        <v>48</v>
      </c>
      <c r="O285" s="94"/>
      <c r="P285" s="94"/>
    </row>
    <row r="286" s="4" customFormat="1" ht="53" customHeight="1" spans="1:16">
      <c r="A286" s="121" t="s">
        <v>712</v>
      </c>
      <c r="B286" s="94">
        <v>1</v>
      </c>
      <c r="C286" s="94" t="s">
        <v>24</v>
      </c>
      <c r="D286" s="94" t="s">
        <v>666</v>
      </c>
      <c r="E286" s="94">
        <v>2000</v>
      </c>
      <c r="F286" s="121" t="s">
        <v>713</v>
      </c>
      <c r="G286" s="122" t="s">
        <v>714</v>
      </c>
      <c r="H286" s="94">
        <v>2022</v>
      </c>
      <c r="I286" s="94">
        <f t="shared" si="21"/>
        <v>136</v>
      </c>
      <c r="J286" s="104">
        <v>136</v>
      </c>
      <c r="K286" s="104"/>
      <c r="L286" s="104"/>
      <c r="M286" s="94" t="s">
        <v>350</v>
      </c>
      <c r="N286" s="94" t="s">
        <v>48</v>
      </c>
      <c r="O286" s="94"/>
      <c r="P286" s="94"/>
    </row>
    <row r="287" s="4" customFormat="1" ht="53" customHeight="1" spans="1:16">
      <c r="A287" s="121" t="s">
        <v>715</v>
      </c>
      <c r="B287" s="94">
        <v>1</v>
      </c>
      <c r="C287" s="94" t="s">
        <v>24</v>
      </c>
      <c r="D287" s="94" t="s">
        <v>50</v>
      </c>
      <c r="E287" s="94">
        <v>450</v>
      </c>
      <c r="F287" s="121" t="s">
        <v>716</v>
      </c>
      <c r="G287" s="122" t="s">
        <v>717</v>
      </c>
      <c r="H287" s="94">
        <v>2022</v>
      </c>
      <c r="I287" s="94">
        <f t="shared" si="21"/>
        <v>85.5</v>
      </c>
      <c r="J287" s="104">
        <v>85.5</v>
      </c>
      <c r="K287" s="104"/>
      <c r="L287" s="104"/>
      <c r="M287" s="94" t="s">
        <v>350</v>
      </c>
      <c r="N287" s="94" t="s">
        <v>48</v>
      </c>
      <c r="O287" s="94"/>
      <c r="P287" s="94"/>
    </row>
    <row r="288" s="4" customFormat="1" ht="53" customHeight="1" spans="1:16">
      <c r="A288" s="121" t="s">
        <v>718</v>
      </c>
      <c r="B288" s="94">
        <v>1</v>
      </c>
      <c r="C288" s="94" t="s">
        <v>24</v>
      </c>
      <c r="D288" s="94" t="s">
        <v>50</v>
      </c>
      <c r="E288" s="94">
        <v>506</v>
      </c>
      <c r="F288" s="121" t="s">
        <v>719</v>
      </c>
      <c r="G288" s="122" t="s">
        <v>720</v>
      </c>
      <c r="H288" s="94">
        <v>2022</v>
      </c>
      <c r="I288" s="94">
        <f t="shared" si="21"/>
        <v>72</v>
      </c>
      <c r="J288" s="104">
        <v>72</v>
      </c>
      <c r="K288" s="104"/>
      <c r="L288" s="104"/>
      <c r="M288" s="94" t="s">
        <v>350</v>
      </c>
      <c r="N288" s="94" t="s">
        <v>48</v>
      </c>
      <c r="O288" s="94"/>
      <c r="P288" s="94"/>
    </row>
    <row r="289" s="4" customFormat="1" ht="80" customHeight="1" spans="1:16">
      <c r="A289" s="121" t="s">
        <v>721</v>
      </c>
      <c r="B289" s="94">
        <v>1</v>
      </c>
      <c r="C289" s="94" t="s">
        <v>24</v>
      </c>
      <c r="D289" s="94" t="s">
        <v>145</v>
      </c>
      <c r="E289" s="94">
        <v>1</v>
      </c>
      <c r="F289" s="121" t="s">
        <v>722</v>
      </c>
      <c r="G289" s="123" t="s">
        <v>723</v>
      </c>
      <c r="H289" s="94">
        <v>2022</v>
      </c>
      <c r="I289" s="94">
        <f t="shared" si="21"/>
        <v>33</v>
      </c>
      <c r="J289" s="104">
        <v>33</v>
      </c>
      <c r="K289" s="104"/>
      <c r="L289" s="104"/>
      <c r="M289" s="94" t="s">
        <v>350</v>
      </c>
      <c r="N289" s="94" t="s">
        <v>48</v>
      </c>
      <c r="O289" s="94"/>
      <c r="P289" s="94"/>
    </row>
    <row r="290" s="4" customFormat="1" ht="42" customHeight="1" spans="1:16">
      <c r="A290" s="121" t="s">
        <v>724</v>
      </c>
      <c r="B290" s="94">
        <v>1</v>
      </c>
      <c r="C290" s="94" t="s">
        <v>24</v>
      </c>
      <c r="D290" s="94" t="s">
        <v>74</v>
      </c>
      <c r="E290" s="94">
        <v>1</v>
      </c>
      <c r="F290" s="121" t="s">
        <v>725</v>
      </c>
      <c r="G290" s="122" t="s">
        <v>726</v>
      </c>
      <c r="H290" s="94">
        <v>2022</v>
      </c>
      <c r="I290" s="94">
        <f t="shared" si="21"/>
        <v>28.8</v>
      </c>
      <c r="J290" s="104">
        <v>28.8</v>
      </c>
      <c r="K290" s="104"/>
      <c r="L290" s="104"/>
      <c r="M290" s="94" t="s">
        <v>350</v>
      </c>
      <c r="N290" s="94" t="s">
        <v>48</v>
      </c>
      <c r="O290" s="94"/>
      <c r="P290" s="94"/>
    </row>
    <row r="291" s="4" customFormat="1" ht="42" customHeight="1" spans="1:16">
      <c r="A291" s="121" t="s">
        <v>727</v>
      </c>
      <c r="B291" s="94">
        <v>1</v>
      </c>
      <c r="C291" s="94" t="s">
        <v>24</v>
      </c>
      <c r="D291" s="94" t="s">
        <v>50</v>
      </c>
      <c r="E291" s="94">
        <v>1007</v>
      </c>
      <c r="F291" s="121" t="s">
        <v>728</v>
      </c>
      <c r="G291" s="122" t="s">
        <v>729</v>
      </c>
      <c r="H291" s="94">
        <v>2022</v>
      </c>
      <c r="I291" s="94">
        <f t="shared" si="21"/>
        <v>150</v>
      </c>
      <c r="J291" s="104">
        <v>150</v>
      </c>
      <c r="K291" s="104"/>
      <c r="L291" s="104"/>
      <c r="M291" s="94" t="s">
        <v>350</v>
      </c>
      <c r="N291" s="94" t="s">
        <v>48</v>
      </c>
      <c r="O291" s="94"/>
      <c r="P291" s="94"/>
    </row>
    <row r="292" s="4" customFormat="1" ht="42" customHeight="1" spans="1:16">
      <c r="A292" s="121" t="s">
        <v>730</v>
      </c>
      <c r="B292" s="94">
        <v>1</v>
      </c>
      <c r="C292" s="94" t="s">
        <v>24</v>
      </c>
      <c r="D292" s="94" t="s">
        <v>50</v>
      </c>
      <c r="E292" s="94">
        <v>450</v>
      </c>
      <c r="F292" s="121" t="s">
        <v>731</v>
      </c>
      <c r="G292" s="122" t="s">
        <v>732</v>
      </c>
      <c r="H292" s="94">
        <v>2022</v>
      </c>
      <c r="I292" s="94">
        <f t="shared" si="21"/>
        <v>105</v>
      </c>
      <c r="J292" s="104">
        <v>105</v>
      </c>
      <c r="K292" s="104"/>
      <c r="L292" s="104"/>
      <c r="M292" s="94" t="s">
        <v>350</v>
      </c>
      <c r="N292" s="94" t="s">
        <v>48</v>
      </c>
      <c r="O292" s="94"/>
      <c r="P292" s="94"/>
    </row>
    <row r="293" s="4" customFormat="1" ht="42" customHeight="1" spans="1:16">
      <c r="A293" s="121" t="s">
        <v>733</v>
      </c>
      <c r="B293" s="94">
        <v>1</v>
      </c>
      <c r="C293" s="94" t="s">
        <v>24</v>
      </c>
      <c r="D293" s="94" t="s">
        <v>50</v>
      </c>
      <c r="E293" s="94">
        <v>290</v>
      </c>
      <c r="F293" s="121" t="s">
        <v>734</v>
      </c>
      <c r="G293" s="122" t="s">
        <v>735</v>
      </c>
      <c r="H293" s="94">
        <v>2022</v>
      </c>
      <c r="I293" s="94">
        <f t="shared" si="21"/>
        <v>35</v>
      </c>
      <c r="J293" s="104">
        <v>35</v>
      </c>
      <c r="K293" s="104"/>
      <c r="L293" s="104"/>
      <c r="M293" s="94" t="s">
        <v>350</v>
      </c>
      <c r="N293" s="94" t="s">
        <v>48</v>
      </c>
      <c r="O293" s="94"/>
      <c r="P293" s="94"/>
    </row>
    <row r="294" s="4" customFormat="1" ht="42" customHeight="1" spans="1:16">
      <c r="A294" s="121" t="s">
        <v>736</v>
      </c>
      <c r="B294" s="94">
        <v>1</v>
      </c>
      <c r="C294" s="94" t="s">
        <v>24</v>
      </c>
      <c r="D294" s="94" t="s">
        <v>50</v>
      </c>
      <c r="E294" s="94">
        <v>80</v>
      </c>
      <c r="F294" s="121" t="s">
        <v>737</v>
      </c>
      <c r="G294" s="122" t="s">
        <v>738</v>
      </c>
      <c r="H294" s="94">
        <v>2022</v>
      </c>
      <c r="I294" s="94">
        <f t="shared" si="21"/>
        <v>48</v>
      </c>
      <c r="J294" s="104">
        <v>48</v>
      </c>
      <c r="K294" s="104"/>
      <c r="L294" s="104"/>
      <c r="M294" s="94" t="s">
        <v>350</v>
      </c>
      <c r="N294" s="94" t="s">
        <v>48</v>
      </c>
      <c r="O294" s="94"/>
      <c r="P294" s="94"/>
    </row>
    <row r="295" s="4" customFormat="1" ht="42" customHeight="1" spans="1:16">
      <c r="A295" s="121" t="s">
        <v>739</v>
      </c>
      <c r="B295" s="94">
        <v>1</v>
      </c>
      <c r="C295" s="94" t="s">
        <v>24</v>
      </c>
      <c r="D295" s="94" t="s">
        <v>50</v>
      </c>
      <c r="E295" s="94">
        <v>90</v>
      </c>
      <c r="F295" s="121" t="s">
        <v>740</v>
      </c>
      <c r="G295" s="122" t="s">
        <v>741</v>
      </c>
      <c r="H295" s="94">
        <v>2022</v>
      </c>
      <c r="I295" s="94">
        <f t="shared" si="21"/>
        <v>48</v>
      </c>
      <c r="J295" s="104">
        <v>48</v>
      </c>
      <c r="K295" s="104"/>
      <c r="L295" s="104"/>
      <c r="M295" s="94" t="s">
        <v>350</v>
      </c>
      <c r="N295" s="94" t="s">
        <v>48</v>
      </c>
      <c r="O295" s="94"/>
      <c r="P295" s="94"/>
    </row>
    <row r="296" s="4" customFormat="1" ht="42" customHeight="1" spans="1:16">
      <c r="A296" s="121" t="s">
        <v>742</v>
      </c>
      <c r="B296" s="94">
        <v>1</v>
      </c>
      <c r="C296" s="94" t="s">
        <v>24</v>
      </c>
      <c r="D296" s="94" t="s">
        <v>50</v>
      </c>
      <c r="E296" s="94">
        <v>170</v>
      </c>
      <c r="F296" s="121" t="s">
        <v>743</v>
      </c>
      <c r="G296" s="122" t="s">
        <v>744</v>
      </c>
      <c r="H296" s="94">
        <v>2022</v>
      </c>
      <c r="I296" s="94">
        <f t="shared" si="21"/>
        <v>35.84</v>
      </c>
      <c r="J296" s="104">
        <v>35.84</v>
      </c>
      <c r="K296" s="104"/>
      <c r="L296" s="104"/>
      <c r="M296" s="94" t="s">
        <v>350</v>
      </c>
      <c r="N296" s="94" t="s">
        <v>48</v>
      </c>
      <c r="O296" s="94"/>
      <c r="P296" s="94"/>
    </row>
    <row r="297" s="4" customFormat="1" ht="42" customHeight="1" spans="1:16">
      <c r="A297" s="121" t="s">
        <v>745</v>
      </c>
      <c r="B297" s="94">
        <v>1</v>
      </c>
      <c r="C297" s="94" t="s">
        <v>24</v>
      </c>
      <c r="D297" s="94" t="s">
        <v>50</v>
      </c>
      <c r="E297" s="94">
        <v>500</v>
      </c>
      <c r="F297" s="121" t="s">
        <v>746</v>
      </c>
      <c r="G297" s="122" t="s">
        <v>747</v>
      </c>
      <c r="H297" s="94">
        <v>2022</v>
      </c>
      <c r="I297" s="94">
        <f t="shared" si="21"/>
        <v>249.6</v>
      </c>
      <c r="J297" s="104">
        <v>249.6</v>
      </c>
      <c r="K297" s="104"/>
      <c r="L297" s="104"/>
      <c r="M297" s="94" t="s">
        <v>350</v>
      </c>
      <c r="N297" s="94" t="s">
        <v>48</v>
      </c>
      <c r="O297" s="94"/>
      <c r="P297" s="94"/>
    </row>
    <row r="298" s="4" customFormat="1" ht="42" customHeight="1" spans="1:16">
      <c r="A298" s="121" t="s">
        <v>748</v>
      </c>
      <c r="B298" s="94">
        <v>1</v>
      </c>
      <c r="C298" s="94" t="s">
        <v>24</v>
      </c>
      <c r="D298" s="94" t="s">
        <v>50</v>
      </c>
      <c r="E298" s="94">
        <v>1100</v>
      </c>
      <c r="F298" s="121" t="s">
        <v>749</v>
      </c>
      <c r="G298" s="122" t="s">
        <v>750</v>
      </c>
      <c r="H298" s="94">
        <v>2022</v>
      </c>
      <c r="I298" s="94">
        <f t="shared" si="21"/>
        <v>973.22</v>
      </c>
      <c r="J298" s="104">
        <v>973.22</v>
      </c>
      <c r="K298" s="104"/>
      <c r="L298" s="104"/>
      <c r="M298" s="94" t="s">
        <v>350</v>
      </c>
      <c r="N298" s="94" t="s">
        <v>48</v>
      </c>
      <c r="O298" s="94"/>
      <c r="P298" s="94"/>
    </row>
    <row r="299" s="4" customFormat="1" ht="42" customHeight="1" spans="1:16">
      <c r="A299" s="121" t="s">
        <v>751</v>
      </c>
      <c r="B299" s="94">
        <v>1</v>
      </c>
      <c r="C299" s="94" t="s">
        <v>24</v>
      </c>
      <c r="D299" s="94" t="s">
        <v>50</v>
      </c>
      <c r="E299" s="94">
        <v>150</v>
      </c>
      <c r="F299" s="121" t="s">
        <v>752</v>
      </c>
      <c r="G299" s="122" t="s">
        <v>753</v>
      </c>
      <c r="H299" s="94">
        <v>2022</v>
      </c>
      <c r="I299" s="94">
        <f t="shared" si="21"/>
        <v>223.8</v>
      </c>
      <c r="J299" s="104">
        <v>223.8</v>
      </c>
      <c r="K299" s="104"/>
      <c r="L299" s="104"/>
      <c r="M299" s="94" t="s">
        <v>350</v>
      </c>
      <c r="N299" s="94" t="s">
        <v>48</v>
      </c>
      <c r="O299" s="94"/>
      <c r="P299" s="94"/>
    </row>
    <row r="300" s="4" customFormat="1" ht="42" customHeight="1" spans="1:16">
      <c r="A300" s="121" t="s">
        <v>754</v>
      </c>
      <c r="B300" s="94">
        <v>1</v>
      </c>
      <c r="C300" s="94" t="s">
        <v>24</v>
      </c>
      <c r="D300" s="94" t="s">
        <v>50</v>
      </c>
      <c r="E300" s="94">
        <v>5510</v>
      </c>
      <c r="F300" s="121" t="s">
        <v>755</v>
      </c>
      <c r="G300" s="122" t="s">
        <v>756</v>
      </c>
      <c r="H300" s="94">
        <v>2022</v>
      </c>
      <c r="I300" s="94">
        <f t="shared" si="21"/>
        <v>558.92</v>
      </c>
      <c r="J300" s="104">
        <v>558.92</v>
      </c>
      <c r="K300" s="104"/>
      <c r="L300" s="104"/>
      <c r="M300" s="94" t="s">
        <v>350</v>
      </c>
      <c r="N300" s="94" t="s">
        <v>48</v>
      </c>
      <c r="O300" s="94"/>
      <c r="P300" s="94"/>
    </row>
    <row r="301" s="4" customFormat="1" ht="42" customHeight="1" spans="1:16">
      <c r="A301" s="121" t="s">
        <v>757</v>
      </c>
      <c r="B301" s="94">
        <v>1</v>
      </c>
      <c r="C301" s="94" t="s">
        <v>24</v>
      </c>
      <c r="D301" s="94" t="s">
        <v>74</v>
      </c>
      <c r="E301" s="94">
        <v>1</v>
      </c>
      <c r="F301" s="121" t="s">
        <v>758</v>
      </c>
      <c r="G301" s="122" t="s">
        <v>759</v>
      </c>
      <c r="H301" s="94">
        <v>2022</v>
      </c>
      <c r="I301" s="94">
        <f t="shared" si="21"/>
        <v>75</v>
      </c>
      <c r="J301" s="104">
        <v>75</v>
      </c>
      <c r="K301" s="104"/>
      <c r="L301" s="104"/>
      <c r="M301" s="94" t="s">
        <v>350</v>
      </c>
      <c r="N301" s="94" t="s">
        <v>48</v>
      </c>
      <c r="O301" s="94"/>
      <c r="P301" s="94"/>
    </row>
    <row r="302" s="4" customFormat="1" ht="42" customHeight="1" spans="1:16">
      <c r="A302" s="121" t="s">
        <v>760</v>
      </c>
      <c r="B302" s="94">
        <v>1</v>
      </c>
      <c r="C302" s="94" t="s">
        <v>24</v>
      </c>
      <c r="D302" s="94" t="s">
        <v>74</v>
      </c>
      <c r="E302" s="94">
        <v>1</v>
      </c>
      <c r="F302" s="121" t="s">
        <v>761</v>
      </c>
      <c r="G302" s="122" t="s">
        <v>260</v>
      </c>
      <c r="H302" s="94">
        <v>2022</v>
      </c>
      <c r="I302" s="94">
        <f t="shared" si="21"/>
        <v>190</v>
      </c>
      <c r="J302" s="104">
        <v>190</v>
      </c>
      <c r="K302" s="104"/>
      <c r="L302" s="104"/>
      <c r="M302" s="94" t="s">
        <v>350</v>
      </c>
      <c r="N302" s="94" t="s">
        <v>48</v>
      </c>
      <c r="O302" s="94"/>
      <c r="P302" s="94"/>
    </row>
    <row r="303" s="4" customFormat="1" ht="42" customHeight="1" spans="1:16">
      <c r="A303" s="121" t="s">
        <v>762</v>
      </c>
      <c r="B303" s="94">
        <v>1</v>
      </c>
      <c r="C303" s="94" t="s">
        <v>24</v>
      </c>
      <c r="D303" s="94" t="s">
        <v>74</v>
      </c>
      <c r="E303" s="94">
        <v>1</v>
      </c>
      <c r="F303" s="121" t="s">
        <v>763</v>
      </c>
      <c r="G303" s="122" t="s">
        <v>764</v>
      </c>
      <c r="H303" s="94">
        <v>2022</v>
      </c>
      <c r="I303" s="94">
        <f t="shared" si="21"/>
        <v>50</v>
      </c>
      <c r="J303" s="104">
        <v>50</v>
      </c>
      <c r="K303" s="104"/>
      <c r="L303" s="104"/>
      <c r="M303" s="94" t="s">
        <v>350</v>
      </c>
      <c r="N303" s="94" t="s">
        <v>48</v>
      </c>
      <c r="O303" s="94"/>
      <c r="P303" s="94"/>
    </row>
    <row r="304" s="4" customFormat="1" ht="42" customHeight="1" spans="1:16">
      <c r="A304" s="121" t="s">
        <v>765</v>
      </c>
      <c r="B304" s="94">
        <v>1</v>
      </c>
      <c r="C304" s="94" t="s">
        <v>24</v>
      </c>
      <c r="D304" s="94" t="s">
        <v>74</v>
      </c>
      <c r="E304" s="94">
        <v>1</v>
      </c>
      <c r="F304" s="121" t="s">
        <v>766</v>
      </c>
      <c r="G304" s="122" t="s">
        <v>767</v>
      </c>
      <c r="H304" s="94">
        <v>2022</v>
      </c>
      <c r="I304" s="94">
        <f t="shared" ref="I304:I313" si="22">J304+K304+L304</f>
        <v>100</v>
      </c>
      <c r="J304" s="104">
        <v>100</v>
      </c>
      <c r="K304" s="104"/>
      <c r="L304" s="104"/>
      <c r="M304" s="94" t="s">
        <v>350</v>
      </c>
      <c r="N304" s="94" t="s">
        <v>48</v>
      </c>
      <c r="O304" s="94"/>
      <c r="P304" s="94"/>
    </row>
    <row r="305" s="4" customFormat="1" ht="42" customHeight="1" spans="1:16">
      <c r="A305" s="121" t="s">
        <v>768</v>
      </c>
      <c r="B305" s="94">
        <v>1</v>
      </c>
      <c r="C305" s="94" t="s">
        <v>24</v>
      </c>
      <c r="D305" s="94" t="s">
        <v>666</v>
      </c>
      <c r="E305" s="94">
        <v>2000</v>
      </c>
      <c r="F305" s="121" t="s">
        <v>769</v>
      </c>
      <c r="G305" s="122" t="s">
        <v>770</v>
      </c>
      <c r="H305" s="94">
        <v>2022</v>
      </c>
      <c r="I305" s="94">
        <f t="shared" si="22"/>
        <v>50</v>
      </c>
      <c r="J305" s="104">
        <v>50</v>
      </c>
      <c r="K305" s="104"/>
      <c r="L305" s="104"/>
      <c r="M305" s="94" t="s">
        <v>350</v>
      </c>
      <c r="N305" s="94" t="s">
        <v>48</v>
      </c>
      <c r="O305" s="94"/>
      <c r="P305" s="94"/>
    </row>
    <row r="306" s="4" customFormat="1" ht="42" customHeight="1" spans="1:16">
      <c r="A306" s="121" t="s">
        <v>771</v>
      </c>
      <c r="B306" s="94">
        <v>1</v>
      </c>
      <c r="C306" s="94" t="s">
        <v>24</v>
      </c>
      <c r="D306" s="94" t="s">
        <v>50</v>
      </c>
      <c r="E306" s="94">
        <v>300</v>
      </c>
      <c r="F306" s="121" t="s">
        <v>772</v>
      </c>
      <c r="G306" s="122" t="s">
        <v>773</v>
      </c>
      <c r="H306" s="94">
        <v>2022</v>
      </c>
      <c r="I306" s="94">
        <f t="shared" si="22"/>
        <v>30</v>
      </c>
      <c r="J306" s="104">
        <v>30</v>
      </c>
      <c r="K306" s="104"/>
      <c r="L306" s="104"/>
      <c r="M306" s="94" t="s">
        <v>350</v>
      </c>
      <c r="N306" s="94" t="s">
        <v>48</v>
      </c>
      <c r="O306" s="94"/>
      <c r="P306" s="94"/>
    </row>
    <row r="307" s="4" customFormat="1" ht="60" customHeight="1" spans="1:16">
      <c r="A307" s="121" t="s">
        <v>774</v>
      </c>
      <c r="B307" s="94">
        <v>1</v>
      </c>
      <c r="C307" s="94" t="s">
        <v>24</v>
      </c>
      <c r="D307" s="94" t="s">
        <v>50</v>
      </c>
      <c r="E307" s="94">
        <v>200</v>
      </c>
      <c r="F307" s="121" t="s">
        <v>775</v>
      </c>
      <c r="G307" s="122" t="s">
        <v>776</v>
      </c>
      <c r="H307" s="94">
        <v>2022</v>
      </c>
      <c r="I307" s="94">
        <f t="shared" si="22"/>
        <v>52</v>
      </c>
      <c r="J307" s="104">
        <v>52</v>
      </c>
      <c r="K307" s="104"/>
      <c r="L307" s="104"/>
      <c r="M307" s="94" t="s">
        <v>350</v>
      </c>
      <c r="N307" s="94" t="s">
        <v>48</v>
      </c>
      <c r="O307" s="94"/>
      <c r="P307" s="94"/>
    </row>
    <row r="308" s="83" customFormat="1" ht="58" customHeight="1" spans="1:16">
      <c r="A308" s="11" t="s">
        <v>777</v>
      </c>
      <c r="B308" s="96">
        <v>1</v>
      </c>
      <c r="C308" s="18" t="s">
        <v>24</v>
      </c>
      <c r="D308" s="18" t="s">
        <v>92</v>
      </c>
      <c r="E308" s="18">
        <v>1</v>
      </c>
      <c r="F308" s="97" t="s">
        <v>778</v>
      </c>
      <c r="G308" s="11" t="s">
        <v>58</v>
      </c>
      <c r="H308" s="18">
        <v>2023</v>
      </c>
      <c r="I308" s="17">
        <f t="shared" si="22"/>
        <v>1000</v>
      </c>
      <c r="J308" s="44">
        <v>1000</v>
      </c>
      <c r="K308" s="103"/>
      <c r="L308" s="103"/>
      <c r="M308" s="18" t="s">
        <v>95</v>
      </c>
      <c r="N308" s="18" t="s">
        <v>34</v>
      </c>
      <c r="O308" s="18" t="s">
        <v>35</v>
      </c>
      <c r="P308" s="18"/>
    </row>
    <row r="309" s="83" customFormat="1" ht="58" customHeight="1" spans="1:16">
      <c r="A309" s="11" t="s">
        <v>779</v>
      </c>
      <c r="B309" s="96">
        <v>1</v>
      </c>
      <c r="C309" s="18" t="s">
        <v>24</v>
      </c>
      <c r="D309" s="18" t="s">
        <v>92</v>
      </c>
      <c r="E309" s="18">
        <v>1</v>
      </c>
      <c r="F309" s="11" t="s">
        <v>780</v>
      </c>
      <c r="G309" s="11" t="s">
        <v>303</v>
      </c>
      <c r="H309" s="18">
        <v>2023</v>
      </c>
      <c r="I309" s="17">
        <f t="shared" si="22"/>
        <v>1000</v>
      </c>
      <c r="J309" s="44">
        <v>1000</v>
      </c>
      <c r="K309" s="103"/>
      <c r="L309" s="103"/>
      <c r="M309" s="18" t="s">
        <v>95</v>
      </c>
      <c r="N309" s="18" t="s">
        <v>34</v>
      </c>
      <c r="O309" s="18" t="s">
        <v>35</v>
      </c>
      <c r="P309" s="18"/>
    </row>
    <row r="310" s="81" customFormat="1" ht="83" customHeight="1" spans="1:16">
      <c r="A310" s="96" t="s">
        <v>781</v>
      </c>
      <c r="B310" s="9">
        <v>1</v>
      </c>
      <c r="C310" s="18" t="s">
        <v>24</v>
      </c>
      <c r="D310" s="18" t="s">
        <v>92</v>
      </c>
      <c r="E310" s="18">
        <v>16</v>
      </c>
      <c r="F310" s="18" t="s">
        <v>782</v>
      </c>
      <c r="G310" s="18" t="s">
        <v>783</v>
      </c>
      <c r="H310" s="18" t="s">
        <v>784</v>
      </c>
      <c r="I310" s="17">
        <f t="shared" si="22"/>
        <v>104921.01</v>
      </c>
      <c r="J310" s="17">
        <v>2400</v>
      </c>
      <c r="K310" s="17"/>
      <c r="L310" s="17">
        <v>102521.01</v>
      </c>
      <c r="M310" s="18" t="s">
        <v>95</v>
      </c>
      <c r="N310" s="18" t="s">
        <v>34</v>
      </c>
      <c r="O310" s="18" t="s">
        <v>35</v>
      </c>
      <c r="P310" s="18"/>
    </row>
    <row r="311" s="86" customFormat="1" ht="79" customHeight="1" spans="1:16">
      <c r="A311" s="93" t="s">
        <v>785</v>
      </c>
      <c r="B311" s="94">
        <v>1</v>
      </c>
      <c r="C311" s="94" t="s">
        <v>24</v>
      </c>
      <c r="D311" s="94" t="s">
        <v>786</v>
      </c>
      <c r="E311" s="94">
        <v>1</v>
      </c>
      <c r="F311" s="93" t="s">
        <v>787</v>
      </c>
      <c r="G311" s="94" t="s">
        <v>168</v>
      </c>
      <c r="H311" s="94">
        <v>2023</v>
      </c>
      <c r="I311" s="104">
        <f t="shared" si="22"/>
        <v>120</v>
      </c>
      <c r="J311" s="104">
        <v>120</v>
      </c>
      <c r="K311" s="104"/>
      <c r="L311" s="104"/>
      <c r="M311" s="94" t="s">
        <v>788</v>
      </c>
      <c r="N311" s="94" t="s">
        <v>34</v>
      </c>
      <c r="O311" s="94" t="s">
        <v>35</v>
      </c>
      <c r="P311" s="94"/>
    </row>
    <row r="312" s="86" customFormat="1" ht="60" customHeight="1" spans="1:16">
      <c r="A312" s="93" t="s">
        <v>789</v>
      </c>
      <c r="B312" s="94">
        <v>1</v>
      </c>
      <c r="C312" s="94" t="s">
        <v>24</v>
      </c>
      <c r="D312" s="94" t="s">
        <v>786</v>
      </c>
      <c r="E312" s="94">
        <v>1</v>
      </c>
      <c r="F312" s="93" t="s">
        <v>790</v>
      </c>
      <c r="G312" s="94" t="s">
        <v>188</v>
      </c>
      <c r="H312" s="94">
        <v>2023</v>
      </c>
      <c r="I312" s="104">
        <f t="shared" si="22"/>
        <v>240</v>
      </c>
      <c r="J312" s="104">
        <v>240</v>
      </c>
      <c r="K312" s="104"/>
      <c r="L312" s="104"/>
      <c r="M312" s="94" t="s">
        <v>788</v>
      </c>
      <c r="N312" s="94" t="s">
        <v>34</v>
      </c>
      <c r="O312" s="94" t="s">
        <v>35</v>
      </c>
      <c r="P312" s="94"/>
    </row>
    <row r="313" s="81" customFormat="1" ht="68" customHeight="1" spans="1:16">
      <c r="A313" s="124" t="s">
        <v>791</v>
      </c>
      <c r="B313" s="96">
        <v>1</v>
      </c>
      <c r="C313" s="18" t="s">
        <v>24</v>
      </c>
      <c r="D313" s="18" t="s">
        <v>792</v>
      </c>
      <c r="E313" s="9">
        <v>17.49</v>
      </c>
      <c r="F313" s="121" t="s">
        <v>793</v>
      </c>
      <c r="G313" s="44" t="s">
        <v>159</v>
      </c>
      <c r="H313" s="18">
        <v>2023</v>
      </c>
      <c r="I313" s="94">
        <f t="shared" si="22"/>
        <v>240.32</v>
      </c>
      <c r="J313" s="103">
        <v>240.32</v>
      </c>
      <c r="K313" s="103"/>
      <c r="L313" s="103"/>
      <c r="M313" s="18" t="s">
        <v>794</v>
      </c>
      <c r="N313" s="18" t="s">
        <v>34</v>
      </c>
      <c r="O313" s="18" t="s">
        <v>35</v>
      </c>
      <c r="P313" s="18"/>
    </row>
    <row r="314" s="81" customFormat="1" ht="60" customHeight="1" spans="1:16">
      <c r="A314" s="12" t="s">
        <v>795</v>
      </c>
      <c r="B314" s="96">
        <v>1</v>
      </c>
      <c r="C314" s="18" t="s">
        <v>24</v>
      </c>
      <c r="D314" s="18" t="s">
        <v>60</v>
      </c>
      <c r="E314" s="9">
        <v>2</v>
      </c>
      <c r="F314" s="12" t="s">
        <v>796</v>
      </c>
      <c r="G314" s="12" t="s">
        <v>188</v>
      </c>
      <c r="H314" s="18">
        <v>2023</v>
      </c>
      <c r="I314" s="11">
        <f t="shared" ref="I314:I351" si="23">J314+K314+L314</f>
        <v>500</v>
      </c>
      <c r="J314" s="103">
        <v>500</v>
      </c>
      <c r="K314" s="103"/>
      <c r="L314" s="103"/>
      <c r="M314" s="18" t="s">
        <v>788</v>
      </c>
      <c r="N314" s="18" t="s">
        <v>34</v>
      </c>
      <c r="O314" s="18" t="s">
        <v>35</v>
      </c>
      <c r="P314" s="18"/>
    </row>
    <row r="315" s="81" customFormat="1" ht="42" customHeight="1" spans="1:16">
      <c r="A315" s="93" t="s">
        <v>797</v>
      </c>
      <c r="B315" s="18">
        <v>1</v>
      </c>
      <c r="C315" s="18" t="s">
        <v>24</v>
      </c>
      <c r="D315" s="18" t="s">
        <v>74</v>
      </c>
      <c r="E315" s="9">
        <v>1</v>
      </c>
      <c r="F315" s="108" t="s">
        <v>798</v>
      </c>
      <c r="G315" s="94" t="s">
        <v>32</v>
      </c>
      <c r="H315" s="18">
        <v>2023</v>
      </c>
      <c r="I315" s="94">
        <f t="shared" si="23"/>
        <v>285.65</v>
      </c>
      <c r="J315" s="94">
        <v>285.65</v>
      </c>
      <c r="K315" s="103"/>
      <c r="L315" s="103"/>
      <c r="M315" s="94" t="s">
        <v>33</v>
      </c>
      <c r="N315" s="18" t="s">
        <v>48</v>
      </c>
      <c r="O315" s="18" t="s">
        <v>35</v>
      </c>
      <c r="P315" s="18"/>
    </row>
    <row r="316" s="81" customFormat="1" ht="42" customHeight="1" spans="1:16">
      <c r="A316" s="93" t="s">
        <v>799</v>
      </c>
      <c r="B316" s="18">
        <v>1</v>
      </c>
      <c r="C316" s="18" t="s">
        <v>24</v>
      </c>
      <c r="D316" s="18" t="s">
        <v>74</v>
      </c>
      <c r="E316" s="9">
        <v>1</v>
      </c>
      <c r="F316" s="108" t="s">
        <v>800</v>
      </c>
      <c r="G316" s="94" t="s">
        <v>257</v>
      </c>
      <c r="H316" s="18">
        <v>2023</v>
      </c>
      <c r="I316" s="94">
        <f t="shared" si="23"/>
        <v>263.35</v>
      </c>
      <c r="J316" s="94">
        <v>263.35</v>
      </c>
      <c r="K316" s="103"/>
      <c r="L316" s="103"/>
      <c r="M316" s="94" t="s">
        <v>33</v>
      </c>
      <c r="N316" s="18" t="s">
        <v>48</v>
      </c>
      <c r="O316" s="18" t="s">
        <v>35</v>
      </c>
      <c r="P316" s="18"/>
    </row>
    <row r="317" s="81" customFormat="1" ht="42" customHeight="1" spans="1:16">
      <c r="A317" s="93" t="s">
        <v>801</v>
      </c>
      <c r="B317" s="18">
        <v>1</v>
      </c>
      <c r="C317" s="18" t="s">
        <v>24</v>
      </c>
      <c r="D317" s="18" t="s">
        <v>74</v>
      </c>
      <c r="E317" s="9">
        <v>1</v>
      </c>
      <c r="F317" s="108" t="s">
        <v>802</v>
      </c>
      <c r="G317" s="94" t="s">
        <v>425</v>
      </c>
      <c r="H317" s="18">
        <v>2023</v>
      </c>
      <c r="I317" s="94">
        <f t="shared" si="23"/>
        <v>175.7</v>
      </c>
      <c r="J317" s="94">
        <v>175.7</v>
      </c>
      <c r="K317" s="103"/>
      <c r="L317" s="103"/>
      <c r="M317" s="94" t="s">
        <v>33</v>
      </c>
      <c r="N317" s="18" t="s">
        <v>48</v>
      </c>
      <c r="O317" s="18" t="s">
        <v>35</v>
      </c>
      <c r="P317" s="18"/>
    </row>
    <row r="318" s="81" customFormat="1" ht="42" customHeight="1" spans="1:16">
      <c r="A318" s="93" t="s">
        <v>803</v>
      </c>
      <c r="B318" s="18">
        <v>1</v>
      </c>
      <c r="C318" s="18" t="s">
        <v>24</v>
      </c>
      <c r="D318" s="18" t="s">
        <v>74</v>
      </c>
      <c r="E318" s="9">
        <v>1</v>
      </c>
      <c r="F318" s="108" t="s">
        <v>804</v>
      </c>
      <c r="G318" s="94" t="s">
        <v>191</v>
      </c>
      <c r="H318" s="18">
        <v>2023</v>
      </c>
      <c r="I318" s="94">
        <f t="shared" si="23"/>
        <v>21.98</v>
      </c>
      <c r="J318" s="94">
        <v>21.98</v>
      </c>
      <c r="K318" s="103"/>
      <c r="L318" s="103"/>
      <c r="M318" s="94" t="s">
        <v>33</v>
      </c>
      <c r="N318" s="18" t="s">
        <v>48</v>
      </c>
      <c r="O318" s="18" t="s">
        <v>35</v>
      </c>
      <c r="P318" s="18"/>
    </row>
    <row r="319" s="81" customFormat="1" ht="42" customHeight="1" spans="1:16">
      <c r="A319" s="93" t="s">
        <v>805</v>
      </c>
      <c r="B319" s="18">
        <v>1</v>
      </c>
      <c r="C319" s="18" t="s">
        <v>24</v>
      </c>
      <c r="D319" s="18" t="s">
        <v>74</v>
      </c>
      <c r="E319" s="9">
        <v>1</v>
      </c>
      <c r="F319" s="108" t="s">
        <v>806</v>
      </c>
      <c r="G319" s="94" t="s">
        <v>168</v>
      </c>
      <c r="H319" s="18">
        <v>2023</v>
      </c>
      <c r="I319" s="94">
        <f t="shared" si="23"/>
        <v>43.8</v>
      </c>
      <c r="J319" s="94">
        <v>43.8</v>
      </c>
      <c r="K319" s="103"/>
      <c r="L319" s="103"/>
      <c r="M319" s="94" t="s">
        <v>33</v>
      </c>
      <c r="N319" s="18" t="s">
        <v>48</v>
      </c>
      <c r="O319" s="18" t="s">
        <v>35</v>
      </c>
      <c r="P319" s="18"/>
    </row>
    <row r="320" s="81" customFormat="1" ht="42" customHeight="1" spans="1:16">
      <c r="A320" s="93" t="s">
        <v>807</v>
      </c>
      <c r="B320" s="18">
        <v>1</v>
      </c>
      <c r="C320" s="18" t="s">
        <v>24</v>
      </c>
      <c r="D320" s="18" t="s">
        <v>74</v>
      </c>
      <c r="E320" s="9">
        <v>1</v>
      </c>
      <c r="F320" s="108" t="s">
        <v>808</v>
      </c>
      <c r="G320" s="94" t="s">
        <v>159</v>
      </c>
      <c r="H320" s="18">
        <v>2023</v>
      </c>
      <c r="I320" s="94">
        <f t="shared" si="23"/>
        <v>65.8</v>
      </c>
      <c r="J320" s="94">
        <v>65.8</v>
      </c>
      <c r="K320" s="103"/>
      <c r="L320" s="103"/>
      <c r="M320" s="94" t="s">
        <v>33</v>
      </c>
      <c r="N320" s="18" t="s">
        <v>48</v>
      </c>
      <c r="O320" s="18" t="s">
        <v>35</v>
      </c>
      <c r="P320" s="18"/>
    </row>
    <row r="321" s="81" customFormat="1" ht="42" customHeight="1" spans="1:16">
      <c r="A321" s="93" t="s">
        <v>809</v>
      </c>
      <c r="B321" s="18">
        <v>1</v>
      </c>
      <c r="C321" s="18" t="s">
        <v>24</v>
      </c>
      <c r="D321" s="18" t="s">
        <v>74</v>
      </c>
      <c r="E321" s="9">
        <v>1</v>
      </c>
      <c r="F321" s="108" t="s">
        <v>810</v>
      </c>
      <c r="G321" s="94" t="s">
        <v>194</v>
      </c>
      <c r="H321" s="18">
        <v>2023</v>
      </c>
      <c r="I321" s="94">
        <f t="shared" si="23"/>
        <v>132</v>
      </c>
      <c r="J321" s="94">
        <v>132</v>
      </c>
      <c r="K321" s="103"/>
      <c r="L321" s="103"/>
      <c r="M321" s="94" t="s">
        <v>33</v>
      </c>
      <c r="N321" s="18" t="s">
        <v>48</v>
      </c>
      <c r="O321" s="18" t="s">
        <v>35</v>
      </c>
      <c r="P321" s="18"/>
    </row>
    <row r="322" s="81" customFormat="1" ht="42" customHeight="1" spans="1:16">
      <c r="A322" s="93" t="s">
        <v>811</v>
      </c>
      <c r="B322" s="18">
        <v>1</v>
      </c>
      <c r="C322" s="18" t="s">
        <v>24</v>
      </c>
      <c r="D322" s="18" t="s">
        <v>74</v>
      </c>
      <c r="E322" s="9">
        <v>1</v>
      </c>
      <c r="F322" s="108" t="s">
        <v>812</v>
      </c>
      <c r="G322" s="94" t="s">
        <v>179</v>
      </c>
      <c r="H322" s="18">
        <v>2023</v>
      </c>
      <c r="I322" s="94">
        <f t="shared" si="23"/>
        <v>351.35</v>
      </c>
      <c r="J322" s="94">
        <v>351.35</v>
      </c>
      <c r="K322" s="103"/>
      <c r="L322" s="103"/>
      <c r="M322" s="94" t="s">
        <v>33</v>
      </c>
      <c r="N322" s="18" t="s">
        <v>48</v>
      </c>
      <c r="O322" s="18" t="s">
        <v>35</v>
      </c>
      <c r="P322" s="18"/>
    </row>
    <row r="323" s="81" customFormat="1" ht="42" customHeight="1" spans="1:16">
      <c r="A323" s="93" t="s">
        <v>813</v>
      </c>
      <c r="B323" s="18">
        <v>1</v>
      </c>
      <c r="C323" s="18" t="s">
        <v>24</v>
      </c>
      <c r="D323" s="18" t="s">
        <v>74</v>
      </c>
      <c r="E323" s="9">
        <v>1</v>
      </c>
      <c r="F323" s="108" t="s">
        <v>814</v>
      </c>
      <c r="G323" s="94" t="s">
        <v>229</v>
      </c>
      <c r="H323" s="18">
        <v>2023</v>
      </c>
      <c r="I323" s="94">
        <f t="shared" si="23"/>
        <v>241.65</v>
      </c>
      <c r="J323" s="94">
        <v>241.65</v>
      </c>
      <c r="K323" s="103"/>
      <c r="L323" s="103"/>
      <c r="M323" s="94" t="s">
        <v>33</v>
      </c>
      <c r="N323" s="18" t="s">
        <v>48</v>
      </c>
      <c r="O323" s="18" t="s">
        <v>35</v>
      </c>
      <c r="P323" s="18"/>
    </row>
    <row r="324" s="81" customFormat="1" ht="42" customHeight="1" spans="1:16">
      <c r="A324" s="93" t="s">
        <v>815</v>
      </c>
      <c r="B324" s="18">
        <v>1</v>
      </c>
      <c r="C324" s="18" t="s">
        <v>24</v>
      </c>
      <c r="D324" s="18" t="s">
        <v>74</v>
      </c>
      <c r="E324" s="9">
        <v>1</v>
      </c>
      <c r="F324" s="108" t="s">
        <v>816</v>
      </c>
      <c r="G324" s="94" t="s">
        <v>165</v>
      </c>
      <c r="H324" s="18">
        <v>2023</v>
      </c>
      <c r="I324" s="94">
        <f t="shared" si="23"/>
        <v>131.5</v>
      </c>
      <c r="J324" s="94">
        <v>131.5</v>
      </c>
      <c r="K324" s="103"/>
      <c r="L324" s="103"/>
      <c r="M324" s="94" t="s">
        <v>33</v>
      </c>
      <c r="N324" s="18" t="s">
        <v>48</v>
      </c>
      <c r="O324" s="18" t="s">
        <v>35</v>
      </c>
      <c r="P324" s="18"/>
    </row>
    <row r="325" s="81" customFormat="1" ht="42" customHeight="1" spans="1:16">
      <c r="A325" s="93" t="s">
        <v>817</v>
      </c>
      <c r="B325" s="18">
        <v>1</v>
      </c>
      <c r="C325" s="18" t="s">
        <v>24</v>
      </c>
      <c r="D325" s="18" t="s">
        <v>74</v>
      </c>
      <c r="E325" s="9">
        <v>1</v>
      </c>
      <c r="F325" s="108" t="s">
        <v>818</v>
      </c>
      <c r="G325" s="94" t="s">
        <v>182</v>
      </c>
      <c r="H325" s="18">
        <v>2023</v>
      </c>
      <c r="I325" s="94">
        <f t="shared" si="23"/>
        <v>131.7</v>
      </c>
      <c r="J325" s="94">
        <v>131.7</v>
      </c>
      <c r="K325" s="103"/>
      <c r="L325" s="103"/>
      <c r="M325" s="94" t="s">
        <v>33</v>
      </c>
      <c r="N325" s="18" t="s">
        <v>48</v>
      </c>
      <c r="O325" s="18" t="s">
        <v>35</v>
      </c>
      <c r="P325" s="18"/>
    </row>
    <row r="326" s="81" customFormat="1" ht="42" customHeight="1" spans="1:16">
      <c r="A326" s="93" t="s">
        <v>819</v>
      </c>
      <c r="B326" s="18">
        <v>1</v>
      </c>
      <c r="C326" s="18" t="s">
        <v>24</v>
      </c>
      <c r="D326" s="18" t="s">
        <v>74</v>
      </c>
      <c r="E326" s="9">
        <v>1</v>
      </c>
      <c r="F326" s="108" t="s">
        <v>820</v>
      </c>
      <c r="G326" s="94" t="s">
        <v>188</v>
      </c>
      <c r="H326" s="18">
        <v>2023</v>
      </c>
      <c r="I326" s="94">
        <f t="shared" si="23"/>
        <v>219.7</v>
      </c>
      <c r="J326" s="94">
        <v>219.7</v>
      </c>
      <c r="K326" s="103"/>
      <c r="L326" s="103"/>
      <c r="M326" s="94" t="s">
        <v>33</v>
      </c>
      <c r="N326" s="18" t="s">
        <v>48</v>
      </c>
      <c r="O326" s="18" t="s">
        <v>35</v>
      </c>
      <c r="P326" s="18"/>
    </row>
    <row r="327" s="81" customFormat="1" ht="42" customHeight="1" spans="1:16">
      <c r="A327" s="93" t="s">
        <v>821</v>
      </c>
      <c r="B327" s="18">
        <v>1</v>
      </c>
      <c r="C327" s="18" t="s">
        <v>24</v>
      </c>
      <c r="D327" s="18" t="s">
        <v>74</v>
      </c>
      <c r="E327" s="9">
        <v>1</v>
      </c>
      <c r="F327" s="108" t="s">
        <v>822</v>
      </c>
      <c r="G327" s="94" t="s">
        <v>173</v>
      </c>
      <c r="H327" s="18">
        <v>2023</v>
      </c>
      <c r="I327" s="94">
        <f t="shared" si="23"/>
        <v>21.65</v>
      </c>
      <c r="J327" s="94">
        <v>21.65</v>
      </c>
      <c r="K327" s="103"/>
      <c r="L327" s="103"/>
      <c r="M327" s="94" t="s">
        <v>33</v>
      </c>
      <c r="N327" s="18" t="s">
        <v>48</v>
      </c>
      <c r="O327" s="18" t="s">
        <v>35</v>
      </c>
      <c r="P327" s="18"/>
    </row>
    <row r="328" s="81" customFormat="1" ht="42" customHeight="1" spans="1:16">
      <c r="A328" s="93" t="s">
        <v>823</v>
      </c>
      <c r="B328" s="18">
        <v>1</v>
      </c>
      <c r="C328" s="18" t="s">
        <v>24</v>
      </c>
      <c r="D328" s="18" t="s">
        <v>74</v>
      </c>
      <c r="E328" s="9">
        <v>1</v>
      </c>
      <c r="F328" s="108" t="s">
        <v>824</v>
      </c>
      <c r="G328" s="94" t="s">
        <v>162</v>
      </c>
      <c r="H328" s="18">
        <v>2023</v>
      </c>
      <c r="I328" s="94">
        <f t="shared" si="23"/>
        <v>22</v>
      </c>
      <c r="J328" s="94">
        <v>22</v>
      </c>
      <c r="K328" s="103"/>
      <c r="L328" s="103"/>
      <c r="M328" s="94" t="s">
        <v>33</v>
      </c>
      <c r="N328" s="18" t="s">
        <v>48</v>
      </c>
      <c r="O328" s="18" t="s">
        <v>35</v>
      </c>
      <c r="P328" s="18"/>
    </row>
    <row r="329" s="81" customFormat="1" ht="57" customHeight="1" spans="1:16">
      <c r="A329" s="94" t="s">
        <v>825</v>
      </c>
      <c r="B329" s="18">
        <v>1</v>
      </c>
      <c r="C329" s="18" t="s">
        <v>24</v>
      </c>
      <c r="D329" s="18" t="s">
        <v>25</v>
      </c>
      <c r="E329" s="9">
        <v>3</v>
      </c>
      <c r="F329" s="93" t="s">
        <v>826</v>
      </c>
      <c r="G329" s="94" t="s">
        <v>827</v>
      </c>
      <c r="H329" s="18">
        <v>2023</v>
      </c>
      <c r="I329" s="103">
        <f t="shared" si="23"/>
        <v>1325</v>
      </c>
      <c r="J329" s="103">
        <v>1325</v>
      </c>
      <c r="K329" s="103"/>
      <c r="L329" s="103"/>
      <c r="M329" s="94" t="s">
        <v>33</v>
      </c>
      <c r="N329" s="18" t="s">
        <v>34</v>
      </c>
      <c r="O329" s="18" t="s">
        <v>35</v>
      </c>
      <c r="P329" s="18"/>
    </row>
    <row r="330" s="81" customFormat="1" ht="57" customHeight="1" spans="1:16">
      <c r="A330" s="94" t="s">
        <v>828</v>
      </c>
      <c r="B330" s="101">
        <v>1</v>
      </c>
      <c r="C330" s="18" t="s">
        <v>24</v>
      </c>
      <c r="D330" s="18" t="s">
        <v>60</v>
      </c>
      <c r="E330" s="9">
        <v>3.7</v>
      </c>
      <c r="F330" s="93" t="s">
        <v>829</v>
      </c>
      <c r="G330" s="94" t="s">
        <v>830</v>
      </c>
      <c r="H330" s="18">
        <v>2023</v>
      </c>
      <c r="I330" s="103">
        <f t="shared" si="23"/>
        <v>167</v>
      </c>
      <c r="J330" s="103">
        <v>167</v>
      </c>
      <c r="K330" s="103"/>
      <c r="L330" s="103"/>
      <c r="M330" s="107" t="s">
        <v>33</v>
      </c>
      <c r="N330" s="18" t="s">
        <v>34</v>
      </c>
      <c r="O330" s="18" t="s">
        <v>35</v>
      </c>
      <c r="P330" s="18"/>
    </row>
    <row r="331" s="86" customFormat="1" ht="57" customHeight="1" spans="1:16">
      <c r="A331" s="99" t="s">
        <v>831</v>
      </c>
      <c r="B331" s="94">
        <v>1</v>
      </c>
      <c r="C331" s="94" t="s">
        <v>24</v>
      </c>
      <c r="D331" s="94" t="s">
        <v>25</v>
      </c>
      <c r="E331" s="94">
        <v>14.32</v>
      </c>
      <c r="F331" s="94" t="s">
        <v>832</v>
      </c>
      <c r="G331" s="94" t="s">
        <v>194</v>
      </c>
      <c r="H331" s="94" t="s">
        <v>215</v>
      </c>
      <c r="I331" s="104">
        <f t="shared" si="23"/>
        <v>378</v>
      </c>
      <c r="J331" s="104">
        <v>378</v>
      </c>
      <c r="K331" s="104"/>
      <c r="L331" s="104"/>
      <c r="M331" s="94" t="s">
        <v>33</v>
      </c>
      <c r="N331" s="94" t="s">
        <v>42</v>
      </c>
      <c r="O331" s="94" t="s">
        <v>35</v>
      </c>
      <c r="P331" s="94"/>
    </row>
    <row r="332" s="86" customFormat="1" ht="57" customHeight="1" spans="1:16">
      <c r="A332" s="99" t="s">
        <v>833</v>
      </c>
      <c r="B332" s="94">
        <v>1</v>
      </c>
      <c r="C332" s="94" t="s">
        <v>24</v>
      </c>
      <c r="D332" s="94" t="s">
        <v>25</v>
      </c>
      <c r="E332" s="94">
        <v>5.22</v>
      </c>
      <c r="F332" s="94" t="s">
        <v>834</v>
      </c>
      <c r="G332" s="94" t="s">
        <v>191</v>
      </c>
      <c r="H332" s="94" t="s">
        <v>215</v>
      </c>
      <c r="I332" s="104">
        <f t="shared" si="23"/>
        <v>138</v>
      </c>
      <c r="J332" s="104">
        <v>138</v>
      </c>
      <c r="K332" s="104"/>
      <c r="L332" s="104"/>
      <c r="M332" s="94" t="s">
        <v>33</v>
      </c>
      <c r="N332" s="94" t="s">
        <v>42</v>
      </c>
      <c r="O332" s="94" t="s">
        <v>35</v>
      </c>
      <c r="P332" s="94"/>
    </row>
    <row r="333" s="86" customFormat="1" ht="57" customHeight="1" spans="1:16">
      <c r="A333" s="99" t="s">
        <v>835</v>
      </c>
      <c r="B333" s="94">
        <v>1</v>
      </c>
      <c r="C333" s="94" t="s">
        <v>24</v>
      </c>
      <c r="D333" s="94" t="s">
        <v>25</v>
      </c>
      <c r="E333" s="94">
        <v>12.2</v>
      </c>
      <c r="F333" s="94" t="s">
        <v>836</v>
      </c>
      <c r="G333" s="94" t="s">
        <v>159</v>
      </c>
      <c r="H333" s="94" t="s">
        <v>215</v>
      </c>
      <c r="I333" s="104">
        <f t="shared" si="23"/>
        <v>322</v>
      </c>
      <c r="J333" s="104">
        <v>322</v>
      </c>
      <c r="K333" s="104"/>
      <c r="L333" s="104"/>
      <c r="M333" s="94" t="s">
        <v>33</v>
      </c>
      <c r="N333" s="94" t="s">
        <v>42</v>
      </c>
      <c r="O333" s="94" t="s">
        <v>35</v>
      </c>
      <c r="P333" s="94"/>
    </row>
    <row r="334" s="86" customFormat="1" ht="57" customHeight="1" spans="1:16">
      <c r="A334" s="99" t="s">
        <v>837</v>
      </c>
      <c r="B334" s="94">
        <v>1</v>
      </c>
      <c r="C334" s="94" t="s">
        <v>24</v>
      </c>
      <c r="D334" s="94" t="s">
        <v>25</v>
      </c>
      <c r="E334" s="94">
        <v>8.71</v>
      </c>
      <c r="F334" s="94" t="s">
        <v>838</v>
      </c>
      <c r="G334" s="94" t="s">
        <v>188</v>
      </c>
      <c r="H334" s="94" t="s">
        <v>215</v>
      </c>
      <c r="I334" s="104">
        <f t="shared" si="23"/>
        <v>230</v>
      </c>
      <c r="J334" s="104">
        <v>230</v>
      </c>
      <c r="K334" s="104"/>
      <c r="L334" s="104"/>
      <c r="M334" s="94" t="s">
        <v>33</v>
      </c>
      <c r="N334" s="94" t="s">
        <v>42</v>
      </c>
      <c r="O334" s="94" t="s">
        <v>35</v>
      </c>
      <c r="P334" s="94"/>
    </row>
    <row r="335" s="86" customFormat="1" ht="57" customHeight="1" spans="1:16">
      <c r="A335" s="99" t="s">
        <v>839</v>
      </c>
      <c r="B335" s="94">
        <v>1</v>
      </c>
      <c r="C335" s="94" t="s">
        <v>24</v>
      </c>
      <c r="D335" s="94" t="s">
        <v>25</v>
      </c>
      <c r="E335" s="94">
        <v>5.45</v>
      </c>
      <c r="F335" s="94" t="s">
        <v>840</v>
      </c>
      <c r="G335" s="94" t="s">
        <v>185</v>
      </c>
      <c r="H335" s="94" t="s">
        <v>215</v>
      </c>
      <c r="I335" s="104">
        <f t="shared" si="23"/>
        <v>144</v>
      </c>
      <c r="J335" s="104">
        <v>144</v>
      </c>
      <c r="K335" s="104"/>
      <c r="L335" s="104"/>
      <c r="M335" s="94" t="s">
        <v>33</v>
      </c>
      <c r="N335" s="94" t="s">
        <v>42</v>
      </c>
      <c r="O335" s="94" t="s">
        <v>35</v>
      </c>
      <c r="P335" s="94"/>
    </row>
    <row r="336" s="86" customFormat="1" ht="57" customHeight="1" spans="1:16">
      <c r="A336" s="99" t="s">
        <v>841</v>
      </c>
      <c r="B336" s="94">
        <v>1</v>
      </c>
      <c r="C336" s="94" t="s">
        <v>24</v>
      </c>
      <c r="D336" s="94" t="s">
        <v>25</v>
      </c>
      <c r="E336" s="94">
        <v>11.97</v>
      </c>
      <c r="F336" s="94" t="s">
        <v>842</v>
      </c>
      <c r="G336" s="94" t="s">
        <v>32</v>
      </c>
      <c r="H336" s="94" t="s">
        <v>215</v>
      </c>
      <c r="I336" s="104">
        <f t="shared" si="23"/>
        <v>316</v>
      </c>
      <c r="J336" s="104">
        <v>316</v>
      </c>
      <c r="K336" s="104"/>
      <c r="L336" s="104"/>
      <c r="M336" s="94" t="s">
        <v>33</v>
      </c>
      <c r="N336" s="94" t="s">
        <v>42</v>
      </c>
      <c r="O336" s="94" t="s">
        <v>35</v>
      </c>
      <c r="P336" s="94"/>
    </row>
    <row r="337" s="86" customFormat="1" ht="57" customHeight="1" spans="1:16">
      <c r="A337" s="99" t="s">
        <v>843</v>
      </c>
      <c r="B337" s="94">
        <v>1</v>
      </c>
      <c r="C337" s="94" t="s">
        <v>24</v>
      </c>
      <c r="D337" s="94" t="s">
        <v>25</v>
      </c>
      <c r="E337" s="94">
        <v>6.74</v>
      </c>
      <c r="F337" s="94" t="s">
        <v>844</v>
      </c>
      <c r="G337" s="94" t="s">
        <v>229</v>
      </c>
      <c r="H337" s="94" t="s">
        <v>215</v>
      </c>
      <c r="I337" s="104">
        <f t="shared" si="23"/>
        <v>178</v>
      </c>
      <c r="J337" s="104">
        <v>178</v>
      </c>
      <c r="K337" s="104"/>
      <c r="L337" s="104"/>
      <c r="M337" s="94" t="s">
        <v>33</v>
      </c>
      <c r="N337" s="94" t="s">
        <v>42</v>
      </c>
      <c r="O337" s="94" t="s">
        <v>35</v>
      </c>
      <c r="P337" s="94"/>
    </row>
    <row r="338" s="86" customFormat="1" ht="57" customHeight="1" spans="1:16">
      <c r="A338" s="99" t="s">
        <v>845</v>
      </c>
      <c r="B338" s="94">
        <v>1</v>
      </c>
      <c r="C338" s="94" t="s">
        <v>24</v>
      </c>
      <c r="D338" s="94" t="s">
        <v>25</v>
      </c>
      <c r="E338" s="94">
        <v>7.58</v>
      </c>
      <c r="F338" s="94" t="s">
        <v>846</v>
      </c>
      <c r="G338" s="94" t="s">
        <v>165</v>
      </c>
      <c r="H338" s="94" t="s">
        <v>215</v>
      </c>
      <c r="I338" s="104">
        <f t="shared" si="23"/>
        <v>200</v>
      </c>
      <c r="J338" s="104">
        <v>200</v>
      </c>
      <c r="K338" s="104"/>
      <c r="L338" s="104"/>
      <c r="M338" s="94" t="s">
        <v>33</v>
      </c>
      <c r="N338" s="94" t="s">
        <v>42</v>
      </c>
      <c r="O338" s="94" t="s">
        <v>35</v>
      </c>
      <c r="P338" s="94"/>
    </row>
    <row r="339" s="86" customFormat="1" ht="57" customHeight="1" spans="1:16">
      <c r="A339" s="99" t="s">
        <v>847</v>
      </c>
      <c r="B339" s="94">
        <v>1</v>
      </c>
      <c r="C339" s="94" t="s">
        <v>24</v>
      </c>
      <c r="D339" s="94" t="s">
        <v>25</v>
      </c>
      <c r="E339" s="94">
        <v>11.36</v>
      </c>
      <c r="F339" s="94" t="s">
        <v>848</v>
      </c>
      <c r="G339" s="94" t="s">
        <v>168</v>
      </c>
      <c r="H339" s="94" t="s">
        <v>215</v>
      </c>
      <c r="I339" s="104">
        <f t="shared" si="23"/>
        <v>300</v>
      </c>
      <c r="J339" s="104">
        <v>300</v>
      </c>
      <c r="K339" s="104"/>
      <c r="L339" s="104"/>
      <c r="M339" s="94" t="s">
        <v>33</v>
      </c>
      <c r="N339" s="94" t="s">
        <v>42</v>
      </c>
      <c r="O339" s="94" t="s">
        <v>35</v>
      </c>
      <c r="P339" s="94"/>
    </row>
    <row r="340" s="86" customFormat="1" ht="57" customHeight="1" spans="1:16">
      <c r="A340" s="99" t="s">
        <v>849</v>
      </c>
      <c r="B340" s="94">
        <v>1</v>
      </c>
      <c r="C340" s="94" t="s">
        <v>24</v>
      </c>
      <c r="D340" s="94" t="s">
        <v>25</v>
      </c>
      <c r="E340" s="94">
        <v>7.27</v>
      </c>
      <c r="F340" s="94" t="s">
        <v>850</v>
      </c>
      <c r="G340" s="94" t="s">
        <v>162</v>
      </c>
      <c r="H340" s="94" t="s">
        <v>215</v>
      </c>
      <c r="I340" s="104">
        <f t="shared" si="23"/>
        <v>192</v>
      </c>
      <c r="J340" s="104">
        <v>192</v>
      </c>
      <c r="K340" s="104"/>
      <c r="L340" s="104"/>
      <c r="M340" s="94" t="s">
        <v>33</v>
      </c>
      <c r="N340" s="94" t="s">
        <v>42</v>
      </c>
      <c r="O340" s="94" t="s">
        <v>35</v>
      </c>
      <c r="P340" s="94"/>
    </row>
    <row r="341" s="86" customFormat="1" ht="57" customHeight="1" spans="1:16">
      <c r="A341" s="105" t="s">
        <v>851</v>
      </c>
      <c r="B341" s="94">
        <v>1</v>
      </c>
      <c r="C341" s="94" t="s">
        <v>24</v>
      </c>
      <c r="D341" s="94" t="s">
        <v>25</v>
      </c>
      <c r="E341" s="94">
        <v>6.14</v>
      </c>
      <c r="F341" s="94" t="s">
        <v>852</v>
      </c>
      <c r="G341" s="94" t="s">
        <v>303</v>
      </c>
      <c r="H341" s="94" t="s">
        <v>215</v>
      </c>
      <c r="I341" s="104">
        <f t="shared" si="23"/>
        <v>162</v>
      </c>
      <c r="J341" s="104">
        <v>162</v>
      </c>
      <c r="K341" s="104"/>
      <c r="L341" s="104"/>
      <c r="M341" s="94" t="s">
        <v>33</v>
      </c>
      <c r="N341" s="94" t="s">
        <v>42</v>
      </c>
      <c r="O341" s="94" t="s">
        <v>35</v>
      </c>
      <c r="P341" s="94"/>
    </row>
    <row r="342" s="86" customFormat="1" ht="57" customHeight="1" spans="1:16">
      <c r="A342" s="99" t="s">
        <v>853</v>
      </c>
      <c r="B342" s="94">
        <v>1</v>
      </c>
      <c r="C342" s="94" t="s">
        <v>24</v>
      </c>
      <c r="D342" s="94" t="s">
        <v>25</v>
      </c>
      <c r="E342" s="94">
        <v>9.85</v>
      </c>
      <c r="F342" s="94" t="s">
        <v>854</v>
      </c>
      <c r="G342" s="94" t="s">
        <v>179</v>
      </c>
      <c r="H342" s="94" t="s">
        <v>215</v>
      </c>
      <c r="I342" s="104">
        <f t="shared" si="23"/>
        <v>260</v>
      </c>
      <c r="J342" s="104">
        <v>260</v>
      </c>
      <c r="K342" s="104"/>
      <c r="L342" s="104"/>
      <c r="M342" s="94" t="s">
        <v>33</v>
      </c>
      <c r="N342" s="94" t="s">
        <v>42</v>
      </c>
      <c r="O342" s="94" t="s">
        <v>35</v>
      </c>
      <c r="P342" s="94"/>
    </row>
    <row r="343" s="86" customFormat="1" ht="57" customHeight="1" spans="1:16">
      <c r="A343" s="99" t="s">
        <v>855</v>
      </c>
      <c r="B343" s="94">
        <v>1</v>
      </c>
      <c r="C343" s="94" t="s">
        <v>24</v>
      </c>
      <c r="D343" s="94" t="s">
        <v>25</v>
      </c>
      <c r="E343" s="94">
        <v>6.36</v>
      </c>
      <c r="F343" s="94" t="s">
        <v>856</v>
      </c>
      <c r="G343" s="94" t="s">
        <v>182</v>
      </c>
      <c r="H343" s="94" t="s">
        <v>215</v>
      </c>
      <c r="I343" s="104">
        <f t="shared" si="23"/>
        <v>168</v>
      </c>
      <c r="J343" s="104">
        <v>168</v>
      </c>
      <c r="K343" s="104"/>
      <c r="L343" s="104"/>
      <c r="M343" s="94" t="s">
        <v>33</v>
      </c>
      <c r="N343" s="94" t="s">
        <v>42</v>
      </c>
      <c r="O343" s="94" t="s">
        <v>35</v>
      </c>
      <c r="P343" s="94"/>
    </row>
    <row r="344" s="86" customFormat="1" ht="57" customHeight="1" spans="1:16">
      <c r="A344" s="99" t="s">
        <v>857</v>
      </c>
      <c r="B344" s="94">
        <v>1</v>
      </c>
      <c r="C344" s="94" t="s">
        <v>24</v>
      </c>
      <c r="D344" s="94" t="s">
        <v>25</v>
      </c>
      <c r="E344" s="94">
        <v>11.29</v>
      </c>
      <c r="F344" s="94" t="s">
        <v>858</v>
      </c>
      <c r="G344" s="94" t="s">
        <v>58</v>
      </c>
      <c r="H344" s="94" t="s">
        <v>215</v>
      </c>
      <c r="I344" s="104">
        <f t="shared" si="23"/>
        <v>298</v>
      </c>
      <c r="J344" s="104">
        <v>298</v>
      </c>
      <c r="K344" s="104"/>
      <c r="L344" s="104"/>
      <c r="M344" s="94" t="s">
        <v>33</v>
      </c>
      <c r="N344" s="94" t="s">
        <v>42</v>
      </c>
      <c r="O344" s="94" t="s">
        <v>35</v>
      </c>
      <c r="P344" s="94"/>
    </row>
    <row r="345" s="86" customFormat="1" ht="57" customHeight="1" spans="1:16">
      <c r="A345" s="99" t="s">
        <v>859</v>
      </c>
      <c r="B345" s="94">
        <v>1</v>
      </c>
      <c r="C345" s="94" t="s">
        <v>24</v>
      </c>
      <c r="D345" s="94" t="s">
        <v>25</v>
      </c>
      <c r="E345" s="94">
        <v>7.96</v>
      </c>
      <c r="F345" s="94" t="s">
        <v>860</v>
      </c>
      <c r="G345" s="94" t="s">
        <v>173</v>
      </c>
      <c r="H345" s="94" t="s">
        <v>215</v>
      </c>
      <c r="I345" s="104">
        <f t="shared" si="23"/>
        <v>210</v>
      </c>
      <c r="J345" s="104">
        <v>210</v>
      </c>
      <c r="K345" s="104"/>
      <c r="L345" s="104"/>
      <c r="M345" s="94" t="s">
        <v>33</v>
      </c>
      <c r="N345" s="94" t="s">
        <v>42</v>
      </c>
      <c r="O345" s="94" t="s">
        <v>35</v>
      </c>
      <c r="P345" s="94"/>
    </row>
    <row r="346" s="86" customFormat="1" ht="57" customHeight="1" spans="1:16">
      <c r="A346" s="99" t="s">
        <v>861</v>
      </c>
      <c r="B346" s="94">
        <v>1</v>
      </c>
      <c r="C346" s="94" t="s">
        <v>24</v>
      </c>
      <c r="D346" s="94" t="s">
        <v>25</v>
      </c>
      <c r="E346" s="94">
        <v>5.53</v>
      </c>
      <c r="F346" s="94" t="s">
        <v>862</v>
      </c>
      <c r="G346" s="94" t="s">
        <v>176</v>
      </c>
      <c r="H346" s="94" t="s">
        <v>215</v>
      </c>
      <c r="I346" s="104">
        <f t="shared" si="23"/>
        <v>146</v>
      </c>
      <c r="J346" s="104">
        <v>146</v>
      </c>
      <c r="K346" s="104"/>
      <c r="L346" s="104"/>
      <c r="M346" s="94" t="s">
        <v>33</v>
      </c>
      <c r="N346" s="94" t="s">
        <v>42</v>
      </c>
      <c r="O346" s="94" t="s">
        <v>35</v>
      </c>
      <c r="P346" s="94"/>
    </row>
    <row r="347" s="86" customFormat="1" ht="57" customHeight="1" spans="1:16">
      <c r="A347" s="99" t="s">
        <v>863</v>
      </c>
      <c r="B347" s="94">
        <v>1</v>
      </c>
      <c r="C347" s="94" t="s">
        <v>24</v>
      </c>
      <c r="D347" s="94" t="s">
        <v>25</v>
      </c>
      <c r="E347" s="94">
        <v>4.09</v>
      </c>
      <c r="F347" s="94" t="s">
        <v>864</v>
      </c>
      <c r="G347" s="94" t="s">
        <v>425</v>
      </c>
      <c r="H347" s="94" t="s">
        <v>215</v>
      </c>
      <c r="I347" s="104">
        <f t="shared" si="23"/>
        <v>108</v>
      </c>
      <c r="J347" s="104">
        <v>108</v>
      </c>
      <c r="K347" s="104"/>
      <c r="L347" s="104"/>
      <c r="M347" s="94" t="s">
        <v>33</v>
      </c>
      <c r="N347" s="94" t="s">
        <v>42</v>
      </c>
      <c r="O347" s="94" t="s">
        <v>35</v>
      </c>
      <c r="P347" s="94"/>
    </row>
    <row r="348" s="86" customFormat="1" ht="57" customHeight="1" spans="1:16">
      <c r="A348" s="99" t="s">
        <v>865</v>
      </c>
      <c r="B348" s="94">
        <v>1</v>
      </c>
      <c r="C348" s="94" t="s">
        <v>24</v>
      </c>
      <c r="D348" s="94" t="s">
        <v>25</v>
      </c>
      <c r="E348" s="94">
        <v>9.47</v>
      </c>
      <c r="F348" s="94" t="s">
        <v>866</v>
      </c>
      <c r="G348" s="94" t="s">
        <v>257</v>
      </c>
      <c r="H348" s="94" t="s">
        <v>215</v>
      </c>
      <c r="I348" s="104">
        <f t="shared" si="23"/>
        <v>250</v>
      </c>
      <c r="J348" s="104">
        <v>250</v>
      </c>
      <c r="K348" s="104"/>
      <c r="L348" s="104"/>
      <c r="M348" s="94" t="s">
        <v>33</v>
      </c>
      <c r="N348" s="94" t="s">
        <v>42</v>
      </c>
      <c r="O348" s="94" t="s">
        <v>35</v>
      </c>
      <c r="P348" s="94"/>
    </row>
    <row r="349" s="86" customFormat="1" ht="57" customHeight="1" spans="1:16">
      <c r="A349" s="94" t="s">
        <v>867</v>
      </c>
      <c r="B349" s="94">
        <v>1</v>
      </c>
      <c r="C349" s="94" t="s">
        <v>24</v>
      </c>
      <c r="D349" s="94" t="s">
        <v>25</v>
      </c>
      <c r="E349" s="94">
        <v>0.3</v>
      </c>
      <c r="F349" s="94" t="s">
        <v>868</v>
      </c>
      <c r="G349" s="94" t="s">
        <v>869</v>
      </c>
      <c r="H349" s="94" t="s">
        <v>215</v>
      </c>
      <c r="I349" s="104">
        <f t="shared" si="23"/>
        <v>5000</v>
      </c>
      <c r="J349" s="104">
        <v>5000</v>
      </c>
      <c r="K349" s="104"/>
      <c r="L349" s="104"/>
      <c r="M349" s="94" t="s">
        <v>33</v>
      </c>
      <c r="N349" s="94" t="s">
        <v>48</v>
      </c>
      <c r="O349" s="94" t="s">
        <v>35</v>
      </c>
      <c r="P349" s="94"/>
    </row>
    <row r="350" s="83" customFormat="1" ht="39" customHeight="1" spans="1:16">
      <c r="A350" s="11" t="s">
        <v>870</v>
      </c>
      <c r="B350" s="96">
        <v>1</v>
      </c>
      <c r="C350" s="18" t="s">
        <v>24</v>
      </c>
      <c r="D350" s="18" t="s">
        <v>92</v>
      </c>
      <c r="E350" s="18">
        <v>1</v>
      </c>
      <c r="F350" s="97" t="s">
        <v>871</v>
      </c>
      <c r="G350" s="11" t="s">
        <v>872</v>
      </c>
      <c r="H350" s="18">
        <v>2023</v>
      </c>
      <c r="I350" s="44">
        <f t="shared" si="23"/>
        <v>100</v>
      </c>
      <c r="J350" s="44">
        <v>100</v>
      </c>
      <c r="K350" s="103"/>
      <c r="L350" s="103"/>
      <c r="M350" s="18" t="s">
        <v>95</v>
      </c>
      <c r="N350" s="18" t="s">
        <v>34</v>
      </c>
      <c r="O350" s="18" t="s">
        <v>35</v>
      </c>
      <c r="P350" s="18"/>
    </row>
    <row r="351" s="86" customFormat="1" ht="57" customHeight="1" spans="1:16">
      <c r="A351" s="94" t="s">
        <v>873</v>
      </c>
      <c r="B351" s="94">
        <v>1</v>
      </c>
      <c r="C351" s="94" t="s">
        <v>24</v>
      </c>
      <c r="D351" s="94" t="s">
        <v>25</v>
      </c>
      <c r="E351" s="94">
        <v>19.4</v>
      </c>
      <c r="F351" s="94" t="s">
        <v>874</v>
      </c>
      <c r="G351" s="94" t="s">
        <v>329</v>
      </c>
      <c r="H351" s="94" t="s">
        <v>215</v>
      </c>
      <c r="I351" s="104">
        <f t="shared" si="23"/>
        <v>19000</v>
      </c>
      <c r="J351" s="104">
        <v>12000</v>
      </c>
      <c r="K351" s="104">
        <v>7000</v>
      </c>
      <c r="L351" s="104"/>
      <c r="M351" s="94" t="s">
        <v>33</v>
      </c>
      <c r="N351" s="94" t="s">
        <v>48</v>
      </c>
      <c r="O351" s="94" t="s">
        <v>35</v>
      </c>
      <c r="P351" s="94"/>
    </row>
    <row r="352" s="82" customFormat="1" ht="26" customHeight="1" spans="1:16">
      <c r="A352" s="18" t="s">
        <v>875</v>
      </c>
      <c r="B352" s="18">
        <f>B353+B356+B364+B366</f>
        <v>13</v>
      </c>
      <c r="C352" s="18" t="s">
        <v>20</v>
      </c>
      <c r="D352" s="18" t="s">
        <v>20</v>
      </c>
      <c r="E352" s="18" t="s">
        <v>20</v>
      </c>
      <c r="F352" s="18" t="s">
        <v>20</v>
      </c>
      <c r="G352" s="18" t="s">
        <v>20</v>
      </c>
      <c r="H352" s="18" t="s">
        <v>20</v>
      </c>
      <c r="I352" s="103">
        <f t="shared" ref="I352:L352" si="24">I353+I356+I364+I366</f>
        <v>13455</v>
      </c>
      <c r="J352" s="103">
        <f t="shared" si="24"/>
        <v>8180</v>
      </c>
      <c r="K352" s="103">
        <f t="shared" si="24"/>
        <v>5275</v>
      </c>
      <c r="L352" s="103">
        <f t="shared" si="24"/>
        <v>0</v>
      </c>
      <c r="M352" s="18" t="s">
        <v>20</v>
      </c>
      <c r="N352" s="18" t="s">
        <v>20</v>
      </c>
      <c r="O352" s="18" t="s">
        <v>20</v>
      </c>
      <c r="P352" s="18"/>
    </row>
    <row r="353" s="81" customFormat="1" ht="31" customHeight="1" spans="1:16">
      <c r="A353" s="18" t="s">
        <v>876</v>
      </c>
      <c r="B353" s="18">
        <f>SUM(B354:B355)</f>
        <v>2</v>
      </c>
      <c r="C353" s="18"/>
      <c r="D353" s="18" t="s">
        <v>74</v>
      </c>
      <c r="E353" s="18" t="s">
        <v>20</v>
      </c>
      <c r="F353" s="18" t="s">
        <v>877</v>
      </c>
      <c r="G353" s="18"/>
      <c r="H353" s="18"/>
      <c r="I353" s="103">
        <f t="shared" ref="I353:L353" si="25">SUM(I354:I355)</f>
        <v>1510</v>
      </c>
      <c r="J353" s="103">
        <f t="shared" si="25"/>
        <v>0</v>
      </c>
      <c r="K353" s="103">
        <f t="shared" si="25"/>
        <v>1510</v>
      </c>
      <c r="L353" s="103">
        <f t="shared" si="25"/>
        <v>0</v>
      </c>
      <c r="M353" s="18"/>
      <c r="N353" s="18"/>
      <c r="O353" s="18"/>
      <c r="P353" s="18"/>
    </row>
    <row r="354" s="81" customFormat="1" ht="72" customHeight="1" spans="1:16">
      <c r="A354" s="105" t="s">
        <v>878</v>
      </c>
      <c r="B354" s="18">
        <v>1</v>
      </c>
      <c r="C354" s="18" t="s">
        <v>24</v>
      </c>
      <c r="D354" s="18" t="s">
        <v>74</v>
      </c>
      <c r="E354" s="125">
        <v>1</v>
      </c>
      <c r="F354" s="105" t="s">
        <v>879</v>
      </c>
      <c r="G354" s="18" t="s">
        <v>257</v>
      </c>
      <c r="H354" s="18">
        <v>2023</v>
      </c>
      <c r="I354" s="104">
        <f t="shared" ref="I353:I355" si="26">J354+K354+L354</f>
        <v>964</v>
      </c>
      <c r="J354" s="103"/>
      <c r="K354" s="103">
        <v>964</v>
      </c>
      <c r="L354" s="103"/>
      <c r="M354" s="18" t="s">
        <v>33</v>
      </c>
      <c r="N354" s="18" t="s">
        <v>48</v>
      </c>
      <c r="O354" s="18" t="s">
        <v>35</v>
      </c>
      <c r="P354" s="18"/>
    </row>
    <row r="355" s="81" customFormat="1" ht="72" customHeight="1" spans="1:16">
      <c r="A355" s="105" t="s">
        <v>880</v>
      </c>
      <c r="B355" s="18">
        <v>1</v>
      </c>
      <c r="C355" s="18" t="s">
        <v>24</v>
      </c>
      <c r="D355" s="18" t="s">
        <v>74</v>
      </c>
      <c r="E355" s="125">
        <v>1</v>
      </c>
      <c r="F355" s="105" t="s">
        <v>881</v>
      </c>
      <c r="G355" s="18" t="s">
        <v>257</v>
      </c>
      <c r="H355" s="18">
        <v>2023</v>
      </c>
      <c r="I355" s="104">
        <f t="shared" si="26"/>
        <v>546</v>
      </c>
      <c r="J355" s="103"/>
      <c r="K355" s="103">
        <v>546</v>
      </c>
      <c r="L355" s="103"/>
      <c r="M355" s="18" t="s">
        <v>33</v>
      </c>
      <c r="N355" s="18" t="s">
        <v>48</v>
      </c>
      <c r="O355" s="18" t="s">
        <v>35</v>
      </c>
      <c r="P355" s="18"/>
    </row>
    <row r="356" s="81" customFormat="1" ht="36" customHeight="1" spans="1:16">
      <c r="A356" s="18" t="s">
        <v>882</v>
      </c>
      <c r="B356" s="18">
        <f>SUM(B357:B363)</f>
        <v>7</v>
      </c>
      <c r="C356" s="18"/>
      <c r="D356" s="18" t="s">
        <v>883</v>
      </c>
      <c r="E356" s="18" t="s">
        <v>20</v>
      </c>
      <c r="F356" s="18" t="s">
        <v>884</v>
      </c>
      <c r="G356" s="18"/>
      <c r="H356" s="18"/>
      <c r="I356" s="103">
        <f t="shared" ref="I356:L356" si="27">SUM(I357:I363)</f>
        <v>7275</v>
      </c>
      <c r="J356" s="103">
        <f t="shared" si="27"/>
        <v>5180</v>
      </c>
      <c r="K356" s="103">
        <f t="shared" si="27"/>
        <v>2095</v>
      </c>
      <c r="L356" s="103">
        <f t="shared" si="27"/>
        <v>0</v>
      </c>
      <c r="M356" s="18"/>
      <c r="N356" s="18"/>
      <c r="O356" s="18"/>
      <c r="P356" s="18"/>
    </row>
    <row r="357" s="4" customFormat="1" ht="72" customHeight="1" spans="1:16">
      <c r="A357" s="93" t="s">
        <v>885</v>
      </c>
      <c r="B357" s="94">
        <v>1</v>
      </c>
      <c r="C357" s="94" t="s">
        <v>24</v>
      </c>
      <c r="D357" s="94" t="s">
        <v>74</v>
      </c>
      <c r="E357" s="94">
        <v>1</v>
      </c>
      <c r="F357" s="93" t="s">
        <v>886</v>
      </c>
      <c r="G357" s="94" t="s">
        <v>194</v>
      </c>
      <c r="H357" s="94">
        <v>2022</v>
      </c>
      <c r="I357" s="94">
        <f t="shared" ref="I357:I363" si="28">J357+K357+L357</f>
        <v>400</v>
      </c>
      <c r="J357" s="104"/>
      <c r="K357" s="104">
        <v>400</v>
      </c>
      <c r="L357" s="104"/>
      <c r="M357" s="94" t="s">
        <v>33</v>
      </c>
      <c r="N357" s="94" t="s">
        <v>48</v>
      </c>
      <c r="O357" s="94" t="s">
        <v>35</v>
      </c>
      <c r="P357" s="94"/>
    </row>
    <row r="358" s="81" customFormat="1" ht="72" customHeight="1" spans="1:16">
      <c r="A358" s="98" t="s">
        <v>887</v>
      </c>
      <c r="B358" s="18">
        <v>1</v>
      </c>
      <c r="C358" s="18" t="s">
        <v>24</v>
      </c>
      <c r="D358" s="18" t="s">
        <v>74</v>
      </c>
      <c r="E358" s="125">
        <v>1</v>
      </c>
      <c r="F358" s="98" t="s">
        <v>888</v>
      </c>
      <c r="G358" s="18" t="s">
        <v>194</v>
      </c>
      <c r="H358" s="18">
        <v>2023</v>
      </c>
      <c r="I358" s="103">
        <f t="shared" si="28"/>
        <v>515</v>
      </c>
      <c r="J358" s="103"/>
      <c r="K358" s="103">
        <v>515</v>
      </c>
      <c r="L358" s="103"/>
      <c r="M358" s="18" t="s">
        <v>33</v>
      </c>
      <c r="N358" s="18" t="s">
        <v>48</v>
      </c>
      <c r="O358" s="18" t="s">
        <v>35</v>
      </c>
      <c r="P358" s="18"/>
    </row>
    <row r="359" s="81" customFormat="1" ht="61" customHeight="1" spans="1:16">
      <c r="A359" s="98" t="s">
        <v>889</v>
      </c>
      <c r="B359" s="18">
        <v>1</v>
      </c>
      <c r="C359" s="18" t="s">
        <v>24</v>
      </c>
      <c r="D359" s="18" t="s">
        <v>74</v>
      </c>
      <c r="E359" s="125">
        <v>1</v>
      </c>
      <c r="F359" s="98" t="s">
        <v>890</v>
      </c>
      <c r="G359" s="18" t="s">
        <v>194</v>
      </c>
      <c r="H359" s="18">
        <v>2023</v>
      </c>
      <c r="I359" s="103">
        <f t="shared" si="28"/>
        <v>580</v>
      </c>
      <c r="J359" s="103"/>
      <c r="K359" s="103">
        <v>580</v>
      </c>
      <c r="L359" s="103"/>
      <c r="M359" s="18" t="s">
        <v>33</v>
      </c>
      <c r="N359" s="18" t="s">
        <v>48</v>
      </c>
      <c r="O359" s="18" t="s">
        <v>35</v>
      </c>
      <c r="P359" s="18"/>
    </row>
    <row r="360" s="81" customFormat="1" ht="71" customHeight="1" spans="1:16">
      <c r="A360" s="94" t="s">
        <v>891</v>
      </c>
      <c r="B360" s="18">
        <v>1</v>
      </c>
      <c r="C360" s="18" t="s">
        <v>24</v>
      </c>
      <c r="D360" s="18" t="s">
        <v>56</v>
      </c>
      <c r="E360" s="9">
        <v>1</v>
      </c>
      <c r="F360" s="93" t="s">
        <v>892</v>
      </c>
      <c r="G360" s="94" t="s">
        <v>194</v>
      </c>
      <c r="H360" s="18">
        <v>2023</v>
      </c>
      <c r="I360" s="94">
        <f t="shared" si="28"/>
        <v>600</v>
      </c>
      <c r="J360" s="103"/>
      <c r="K360" s="103">
        <v>600</v>
      </c>
      <c r="L360" s="103"/>
      <c r="M360" s="18" t="s">
        <v>33</v>
      </c>
      <c r="N360" s="18" t="s">
        <v>48</v>
      </c>
      <c r="O360" s="18" t="s">
        <v>35</v>
      </c>
      <c r="P360" s="18"/>
    </row>
    <row r="361" s="86" customFormat="1" ht="50" customHeight="1" spans="1:16">
      <c r="A361" s="94" t="s">
        <v>893</v>
      </c>
      <c r="B361" s="94">
        <v>1</v>
      </c>
      <c r="C361" s="94" t="s">
        <v>24</v>
      </c>
      <c r="D361" s="94" t="s">
        <v>278</v>
      </c>
      <c r="E361" s="94">
        <v>10000</v>
      </c>
      <c r="F361" s="94" t="s">
        <v>894</v>
      </c>
      <c r="G361" s="105" t="s">
        <v>269</v>
      </c>
      <c r="H361" s="94" t="s">
        <v>215</v>
      </c>
      <c r="I361" s="104">
        <f t="shared" si="28"/>
        <v>3000</v>
      </c>
      <c r="J361" s="104">
        <v>3000</v>
      </c>
      <c r="K361" s="104"/>
      <c r="L361" s="104"/>
      <c r="M361" s="94" t="s">
        <v>33</v>
      </c>
      <c r="N361" s="94" t="s">
        <v>48</v>
      </c>
      <c r="O361" s="94" t="s">
        <v>35</v>
      </c>
      <c r="P361" s="94"/>
    </row>
    <row r="362" s="86" customFormat="1" ht="129" customHeight="1" spans="1:16">
      <c r="A362" s="94" t="s">
        <v>895</v>
      </c>
      <c r="B362" s="94">
        <v>1</v>
      </c>
      <c r="C362" s="94" t="s">
        <v>24</v>
      </c>
      <c r="D362" s="94" t="s">
        <v>74</v>
      </c>
      <c r="E362" s="94">
        <v>1</v>
      </c>
      <c r="F362" s="94" t="s">
        <v>896</v>
      </c>
      <c r="G362" s="94" t="s">
        <v>159</v>
      </c>
      <c r="H362" s="94">
        <v>2025</v>
      </c>
      <c r="I362" s="104">
        <f t="shared" si="28"/>
        <v>2000</v>
      </c>
      <c r="J362" s="104">
        <v>2000</v>
      </c>
      <c r="K362" s="104"/>
      <c r="L362" s="104"/>
      <c r="M362" s="94" t="s">
        <v>33</v>
      </c>
      <c r="N362" s="94" t="s">
        <v>42</v>
      </c>
      <c r="O362" s="94" t="s">
        <v>35</v>
      </c>
      <c r="P362" s="94"/>
    </row>
    <row r="363" s="86" customFormat="1" ht="56" customHeight="1" spans="1:16">
      <c r="A363" s="94" t="s">
        <v>897</v>
      </c>
      <c r="B363" s="94">
        <v>1</v>
      </c>
      <c r="C363" s="94" t="s">
        <v>208</v>
      </c>
      <c r="D363" s="94" t="s">
        <v>60</v>
      </c>
      <c r="E363" s="94">
        <v>3.8</v>
      </c>
      <c r="F363" s="93" t="s">
        <v>898</v>
      </c>
      <c r="G363" s="94" t="s">
        <v>280</v>
      </c>
      <c r="H363" s="94">
        <v>2025</v>
      </c>
      <c r="I363" s="104">
        <f t="shared" si="28"/>
        <v>180</v>
      </c>
      <c r="J363" s="104">
        <v>180</v>
      </c>
      <c r="K363" s="104"/>
      <c r="L363" s="104"/>
      <c r="M363" s="94" t="s">
        <v>63</v>
      </c>
      <c r="N363" s="94" t="s">
        <v>296</v>
      </c>
      <c r="O363" s="94" t="s">
        <v>293</v>
      </c>
      <c r="P363" s="94"/>
    </row>
    <row r="364" s="81" customFormat="1" ht="36" customHeight="1" spans="1:16">
      <c r="A364" s="18" t="s">
        <v>899</v>
      </c>
      <c r="B364" s="18">
        <f>B365</f>
        <v>1</v>
      </c>
      <c r="C364" s="18"/>
      <c r="D364" s="18" t="s">
        <v>883</v>
      </c>
      <c r="E364" s="18" t="s">
        <v>20</v>
      </c>
      <c r="F364" s="18" t="s">
        <v>900</v>
      </c>
      <c r="G364" s="18"/>
      <c r="H364" s="18"/>
      <c r="I364" s="103">
        <f>I365</f>
        <v>920</v>
      </c>
      <c r="J364" s="103">
        <f t="shared" ref="I364:L364" si="29">J365</f>
        <v>0</v>
      </c>
      <c r="K364" s="103">
        <f t="shared" si="29"/>
        <v>920</v>
      </c>
      <c r="L364" s="103">
        <f t="shared" si="29"/>
        <v>0</v>
      </c>
      <c r="M364" s="18"/>
      <c r="N364" s="18"/>
      <c r="O364" s="18"/>
      <c r="P364" s="18"/>
    </row>
    <row r="365" s="81" customFormat="1" ht="133" customHeight="1" spans="1:16">
      <c r="A365" s="105" t="s">
        <v>901</v>
      </c>
      <c r="B365" s="18">
        <v>1</v>
      </c>
      <c r="C365" s="18" t="s">
        <v>24</v>
      </c>
      <c r="D365" s="18" t="s">
        <v>74</v>
      </c>
      <c r="E365" s="125">
        <v>1</v>
      </c>
      <c r="F365" s="105" t="s">
        <v>902</v>
      </c>
      <c r="G365" s="18" t="s">
        <v>58</v>
      </c>
      <c r="H365" s="18">
        <v>2023</v>
      </c>
      <c r="I365" s="103">
        <f>J365+K365+L365</f>
        <v>920</v>
      </c>
      <c r="J365" s="103"/>
      <c r="K365" s="103">
        <v>920</v>
      </c>
      <c r="L365" s="103"/>
      <c r="M365" s="18" t="s">
        <v>33</v>
      </c>
      <c r="N365" s="18" t="s">
        <v>48</v>
      </c>
      <c r="O365" s="18" t="s">
        <v>35</v>
      </c>
      <c r="P365" s="18"/>
    </row>
    <row r="366" s="81" customFormat="1" ht="36" customHeight="1" spans="1:16">
      <c r="A366" s="18" t="s">
        <v>903</v>
      </c>
      <c r="B366" s="18">
        <f>SUM(B367:B369)</f>
        <v>3</v>
      </c>
      <c r="C366" s="18"/>
      <c r="D366" s="18" t="s">
        <v>883</v>
      </c>
      <c r="E366" s="18" t="s">
        <v>20</v>
      </c>
      <c r="F366" s="18" t="s">
        <v>904</v>
      </c>
      <c r="G366" s="18"/>
      <c r="H366" s="18"/>
      <c r="I366" s="103">
        <f>SUM(I367:I369)</f>
        <v>3750</v>
      </c>
      <c r="J366" s="103">
        <f>SUM(J367:J369)</f>
        <v>3000</v>
      </c>
      <c r="K366" s="103">
        <f>SUM(K367:K369)</f>
        <v>750</v>
      </c>
      <c r="L366" s="103">
        <f>SUM(L367:L369)</f>
        <v>0</v>
      </c>
      <c r="M366" s="18"/>
      <c r="N366" s="18"/>
      <c r="O366" s="18"/>
      <c r="P366" s="18"/>
    </row>
    <row r="367" s="81" customFormat="1" ht="87" customHeight="1" spans="1:16">
      <c r="A367" s="94" t="s">
        <v>905</v>
      </c>
      <c r="B367" s="18">
        <v>1</v>
      </c>
      <c r="C367" s="18" t="s">
        <v>24</v>
      </c>
      <c r="D367" s="18" t="s">
        <v>278</v>
      </c>
      <c r="E367" s="9">
        <v>3000</v>
      </c>
      <c r="F367" s="93" t="s">
        <v>906</v>
      </c>
      <c r="G367" s="94" t="s">
        <v>159</v>
      </c>
      <c r="H367" s="18">
        <v>2023</v>
      </c>
      <c r="I367" s="94">
        <f>J367+K367+L367</f>
        <v>250</v>
      </c>
      <c r="J367" s="103"/>
      <c r="K367" s="103">
        <v>250</v>
      </c>
      <c r="L367" s="103"/>
      <c r="M367" s="18" t="s">
        <v>33</v>
      </c>
      <c r="N367" s="18" t="s">
        <v>48</v>
      </c>
      <c r="O367" s="18" t="s">
        <v>35</v>
      </c>
      <c r="P367" s="18"/>
    </row>
    <row r="368" s="81" customFormat="1" ht="117" customHeight="1" spans="1:16">
      <c r="A368" s="94" t="s">
        <v>907</v>
      </c>
      <c r="B368" s="18">
        <v>1</v>
      </c>
      <c r="C368" s="18" t="s">
        <v>24</v>
      </c>
      <c r="D368" s="18" t="s">
        <v>278</v>
      </c>
      <c r="E368" s="9">
        <v>600</v>
      </c>
      <c r="F368" s="93" t="s">
        <v>908</v>
      </c>
      <c r="G368" s="94" t="s">
        <v>280</v>
      </c>
      <c r="H368" s="18">
        <v>2023</v>
      </c>
      <c r="I368" s="94">
        <f>J368+K368+L368</f>
        <v>500</v>
      </c>
      <c r="J368" s="104"/>
      <c r="K368" s="103">
        <v>500</v>
      </c>
      <c r="L368" s="103"/>
      <c r="M368" s="18" t="s">
        <v>33</v>
      </c>
      <c r="N368" s="18" t="s">
        <v>48</v>
      </c>
      <c r="O368" s="18" t="s">
        <v>35</v>
      </c>
      <c r="P368" s="18"/>
    </row>
    <row r="369" s="86" customFormat="1" ht="87" customHeight="1" spans="1:16">
      <c r="A369" s="94" t="s">
        <v>909</v>
      </c>
      <c r="B369" s="94">
        <v>1</v>
      </c>
      <c r="C369" s="94" t="s">
        <v>24</v>
      </c>
      <c r="D369" s="94" t="s">
        <v>74</v>
      </c>
      <c r="E369" s="94">
        <v>7</v>
      </c>
      <c r="F369" s="94" t="s">
        <v>910</v>
      </c>
      <c r="G369" s="94" t="s">
        <v>329</v>
      </c>
      <c r="H369" s="94" t="s">
        <v>215</v>
      </c>
      <c r="I369" s="104">
        <f>J369+K369+L369</f>
        <v>3000</v>
      </c>
      <c r="J369" s="104">
        <v>3000</v>
      </c>
      <c r="K369" s="104"/>
      <c r="L369" s="104"/>
      <c r="M369" s="94" t="s">
        <v>33</v>
      </c>
      <c r="N369" s="94" t="s">
        <v>48</v>
      </c>
      <c r="O369" s="94" t="s">
        <v>35</v>
      </c>
      <c r="P369" s="94"/>
    </row>
    <row r="370" s="82" customFormat="1" ht="28" customHeight="1" spans="1:16">
      <c r="A370" s="18" t="s">
        <v>911</v>
      </c>
      <c r="B370" s="18">
        <f>B371+B475+B476</f>
        <v>113</v>
      </c>
      <c r="C370" s="18" t="s">
        <v>20</v>
      </c>
      <c r="D370" s="18" t="s">
        <v>20</v>
      </c>
      <c r="E370" s="18" t="s">
        <v>20</v>
      </c>
      <c r="F370" s="18" t="s">
        <v>20</v>
      </c>
      <c r="G370" s="18" t="s">
        <v>20</v>
      </c>
      <c r="H370" s="18" t="s">
        <v>20</v>
      </c>
      <c r="I370" s="103">
        <f t="shared" ref="I370:L370" si="30">I371+I475+I476</f>
        <v>21821.49</v>
      </c>
      <c r="J370" s="103">
        <f t="shared" si="30"/>
        <v>13144.91</v>
      </c>
      <c r="K370" s="103">
        <f t="shared" si="30"/>
        <v>8676.58</v>
      </c>
      <c r="L370" s="103">
        <f t="shared" si="30"/>
        <v>0</v>
      </c>
      <c r="M370" s="18" t="s">
        <v>20</v>
      </c>
      <c r="N370" s="18" t="s">
        <v>20</v>
      </c>
      <c r="O370" s="18" t="s">
        <v>20</v>
      </c>
      <c r="P370" s="18"/>
    </row>
    <row r="371" s="81" customFormat="1" ht="38" customHeight="1" spans="1:16">
      <c r="A371" s="18" t="s">
        <v>912</v>
      </c>
      <c r="B371" s="18">
        <f>SUM(B372:B474)</f>
        <v>113</v>
      </c>
      <c r="C371" s="18"/>
      <c r="D371" s="18" t="s">
        <v>60</v>
      </c>
      <c r="E371" s="18" t="s">
        <v>20</v>
      </c>
      <c r="F371" s="18"/>
      <c r="G371" s="18"/>
      <c r="H371" s="18"/>
      <c r="I371" s="103">
        <f>J371+K371+L371</f>
        <v>21821.49</v>
      </c>
      <c r="J371" s="103">
        <f>SUM(J372:J474)</f>
        <v>13144.91</v>
      </c>
      <c r="K371" s="103">
        <f>SUM(K372:K474)</f>
        <v>8676.58</v>
      </c>
      <c r="L371" s="103">
        <f>SUM(L372:L474)</f>
        <v>0</v>
      </c>
      <c r="M371" s="18"/>
      <c r="N371" s="18"/>
      <c r="O371" s="18"/>
      <c r="P371" s="18"/>
    </row>
    <row r="372" s="4" customFormat="1" ht="58" customHeight="1" spans="1:16">
      <c r="A372" s="108" t="s">
        <v>913</v>
      </c>
      <c r="B372" s="105">
        <v>1</v>
      </c>
      <c r="C372" s="105" t="s">
        <v>24</v>
      </c>
      <c r="D372" s="105" t="s">
        <v>60</v>
      </c>
      <c r="E372" s="105">
        <v>0.64</v>
      </c>
      <c r="F372" s="108" t="s">
        <v>914</v>
      </c>
      <c r="G372" s="105" t="s">
        <v>280</v>
      </c>
      <c r="H372" s="105">
        <v>2022</v>
      </c>
      <c r="I372" s="94">
        <f t="shared" ref="I372:I433" si="31">J372+K372+L372</f>
        <v>30.04</v>
      </c>
      <c r="J372" s="104">
        <v>30.04</v>
      </c>
      <c r="K372" s="104"/>
      <c r="L372" s="104"/>
      <c r="M372" s="105" t="s">
        <v>63</v>
      </c>
      <c r="N372" s="105" t="s">
        <v>296</v>
      </c>
      <c r="O372" s="105" t="s">
        <v>35</v>
      </c>
      <c r="P372" s="105"/>
    </row>
    <row r="373" s="4" customFormat="1" ht="58" customHeight="1" spans="1:16">
      <c r="A373" s="108" t="s">
        <v>915</v>
      </c>
      <c r="B373" s="105">
        <v>1</v>
      </c>
      <c r="C373" s="105" t="s">
        <v>24</v>
      </c>
      <c r="D373" s="105" t="s">
        <v>60</v>
      </c>
      <c r="E373" s="104">
        <v>0.9</v>
      </c>
      <c r="F373" s="108" t="s">
        <v>916</v>
      </c>
      <c r="G373" s="105" t="s">
        <v>280</v>
      </c>
      <c r="H373" s="105">
        <v>2022</v>
      </c>
      <c r="I373" s="94">
        <f t="shared" si="31"/>
        <v>46</v>
      </c>
      <c r="J373" s="104">
        <v>46</v>
      </c>
      <c r="K373" s="104"/>
      <c r="L373" s="104"/>
      <c r="M373" s="105" t="s">
        <v>63</v>
      </c>
      <c r="N373" s="105" t="s">
        <v>296</v>
      </c>
      <c r="O373" s="105" t="s">
        <v>35</v>
      </c>
      <c r="P373" s="105"/>
    </row>
    <row r="374" s="4" customFormat="1" ht="42" customHeight="1" spans="1:16">
      <c r="A374" s="108" t="s">
        <v>917</v>
      </c>
      <c r="B374" s="105">
        <v>1</v>
      </c>
      <c r="C374" s="105" t="s">
        <v>24</v>
      </c>
      <c r="D374" s="105" t="s">
        <v>60</v>
      </c>
      <c r="E374" s="126">
        <v>0.8</v>
      </c>
      <c r="F374" s="108" t="s">
        <v>918</v>
      </c>
      <c r="G374" s="105" t="s">
        <v>280</v>
      </c>
      <c r="H374" s="105">
        <v>2022</v>
      </c>
      <c r="I374" s="94">
        <f t="shared" si="31"/>
        <v>40</v>
      </c>
      <c r="J374" s="104">
        <v>40</v>
      </c>
      <c r="K374" s="104"/>
      <c r="L374" s="104"/>
      <c r="M374" s="105" t="s">
        <v>63</v>
      </c>
      <c r="N374" s="105" t="s">
        <v>296</v>
      </c>
      <c r="O374" s="105" t="s">
        <v>35</v>
      </c>
      <c r="P374" s="105"/>
    </row>
    <row r="375" s="4" customFormat="1" ht="42" customHeight="1" spans="1:16">
      <c r="A375" s="108" t="s">
        <v>919</v>
      </c>
      <c r="B375" s="105">
        <v>1</v>
      </c>
      <c r="C375" s="105" t="s">
        <v>24</v>
      </c>
      <c r="D375" s="105" t="s">
        <v>60</v>
      </c>
      <c r="E375" s="127">
        <v>0.45</v>
      </c>
      <c r="F375" s="108" t="s">
        <v>920</v>
      </c>
      <c r="G375" s="105" t="s">
        <v>280</v>
      </c>
      <c r="H375" s="105">
        <v>2022</v>
      </c>
      <c r="I375" s="94">
        <f t="shared" si="31"/>
        <v>19.32</v>
      </c>
      <c r="J375" s="104">
        <v>19.32</v>
      </c>
      <c r="K375" s="104"/>
      <c r="L375" s="104"/>
      <c r="M375" s="105" t="s">
        <v>63</v>
      </c>
      <c r="N375" s="105" t="s">
        <v>296</v>
      </c>
      <c r="O375" s="105" t="s">
        <v>35</v>
      </c>
      <c r="P375" s="105"/>
    </row>
    <row r="376" s="4" customFormat="1" ht="42" customHeight="1" spans="1:16">
      <c r="A376" s="108" t="s">
        <v>921</v>
      </c>
      <c r="B376" s="105">
        <v>1</v>
      </c>
      <c r="C376" s="105" t="s">
        <v>24</v>
      </c>
      <c r="D376" s="105" t="s">
        <v>60</v>
      </c>
      <c r="E376" s="127">
        <v>0.63</v>
      </c>
      <c r="F376" s="108" t="s">
        <v>922</v>
      </c>
      <c r="G376" s="105" t="s">
        <v>280</v>
      </c>
      <c r="H376" s="105">
        <v>2022</v>
      </c>
      <c r="I376" s="94">
        <f t="shared" si="31"/>
        <v>29.64</v>
      </c>
      <c r="J376" s="104">
        <v>29.64</v>
      </c>
      <c r="K376" s="104"/>
      <c r="L376" s="104"/>
      <c r="M376" s="105" t="s">
        <v>63</v>
      </c>
      <c r="N376" s="105" t="s">
        <v>296</v>
      </c>
      <c r="O376" s="105" t="s">
        <v>35</v>
      </c>
      <c r="P376" s="105"/>
    </row>
    <row r="377" s="5" customFormat="1" ht="42" customHeight="1" spans="1:16">
      <c r="A377" s="93" t="s">
        <v>923</v>
      </c>
      <c r="B377" s="94">
        <v>1</v>
      </c>
      <c r="C377" s="94" t="s">
        <v>208</v>
      </c>
      <c r="D377" s="94" t="s">
        <v>60</v>
      </c>
      <c r="E377" s="127">
        <v>0.8</v>
      </c>
      <c r="F377" s="93" t="s">
        <v>924</v>
      </c>
      <c r="G377" s="94" t="s">
        <v>194</v>
      </c>
      <c r="H377" s="94">
        <v>2022</v>
      </c>
      <c r="I377" s="94">
        <f t="shared" si="31"/>
        <v>161.86</v>
      </c>
      <c r="J377" s="104">
        <v>61.86</v>
      </c>
      <c r="K377" s="104">
        <v>100</v>
      </c>
      <c r="L377" s="104"/>
      <c r="M377" s="94" t="s">
        <v>99</v>
      </c>
      <c r="N377" s="94" t="s">
        <v>34</v>
      </c>
      <c r="O377" s="94" t="s">
        <v>35</v>
      </c>
      <c r="P377" s="94"/>
    </row>
    <row r="378" s="5" customFormat="1" ht="42" customHeight="1" spans="1:16">
      <c r="A378" s="93" t="s">
        <v>925</v>
      </c>
      <c r="B378" s="94">
        <v>1</v>
      </c>
      <c r="C378" s="94" t="s">
        <v>208</v>
      </c>
      <c r="D378" s="94" t="s">
        <v>60</v>
      </c>
      <c r="E378" s="99">
        <v>1</v>
      </c>
      <c r="F378" s="93" t="s">
        <v>926</v>
      </c>
      <c r="G378" s="94" t="s">
        <v>425</v>
      </c>
      <c r="H378" s="94">
        <v>2022</v>
      </c>
      <c r="I378" s="94">
        <f t="shared" si="31"/>
        <v>300</v>
      </c>
      <c r="J378" s="104">
        <v>300</v>
      </c>
      <c r="K378" s="104"/>
      <c r="L378" s="104"/>
      <c r="M378" s="94" t="s">
        <v>99</v>
      </c>
      <c r="N378" s="94" t="s">
        <v>34</v>
      </c>
      <c r="O378" s="94" t="s">
        <v>35</v>
      </c>
      <c r="P378" s="94"/>
    </row>
    <row r="379" s="5" customFormat="1" ht="42" customHeight="1" spans="1:16">
      <c r="A379" s="93" t="s">
        <v>927</v>
      </c>
      <c r="B379" s="94">
        <v>1</v>
      </c>
      <c r="C379" s="94" t="s">
        <v>208</v>
      </c>
      <c r="D379" s="94" t="s">
        <v>60</v>
      </c>
      <c r="E379" s="99">
        <v>5.947</v>
      </c>
      <c r="F379" s="108" t="s">
        <v>928</v>
      </c>
      <c r="G379" s="94" t="s">
        <v>929</v>
      </c>
      <c r="H379" s="94">
        <v>2022</v>
      </c>
      <c r="I379" s="94">
        <f t="shared" si="31"/>
        <v>53</v>
      </c>
      <c r="J379" s="104">
        <v>53</v>
      </c>
      <c r="K379" s="128"/>
      <c r="L379" s="104"/>
      <c r="M379" s="94" t="s">
        <v>99</v>
      </c>
      <c r="N379" s="94" t="s">
        <v>34</v>
      </c>
      <c r="O379" s="94" t="s">
        <v>35</v>
      </c>
      <c r="P379" s="94"/>
    </row>
    <row r="380" s="5" customFormat="1" ht="42" customHeight="1" spans="1:16">
      <c r="A380" s="93" t="s">
        <v>930</v>
      </c>
      <c r="B380" s="94">
        <v>1</v>
      </c>
      <c r="C380" s="94" t="s">
        <v>208</v>
      </c>
      <c r="D380" s="94" t="s">
        <v>60</v>
      </c>
      <c r="E380" s="99">
        <v>17.8</v>
      </c>
      <c r="F380" s="121" t="s">
        <v>931</v>
      </c>
      <c r="G380" s="94" t="s">
        <v>113</v>
      </c>
      <c r="H380" s="94">
        <v>2022</v>
      </c>
      <c r="I380" s="94">
        <f t="shared" si="31"/>
        <v>217</v>
      </c>
      <c r="J380" s="104">
        <v>217</v>
      </c>
      <c r="K380" s="128"/>
      <c r="L380" s="104"/>
      <c r="M380" s="94" t="s">
        <v>99</v>
      </c>
      <c r="N380" s="94" t="s">
        <v>34</v>
      </c>
      <c r="O380" s="94" t="s">
        <v>35</v>
      </c>
      <c r="P380" s="94"/>
    </row>
    <row r="381" s="5" customFormat="1" ht="89" customHeight="1" spans="1:16">
      <c r="A381" s="93" t="s">
        <v>932</v>
      </c>
      <c r="B381" s="94">
        <v>1</v>
      </c>
      <c r="C381" s="94" t="s">
        <v>208</v>
      </c>
      <c r="D381" s="94" t="s">
        <v>60</v>
      </c>
      <c r="E381" s="99">
        <v>116</v>
      </c>
      <c r="F381" s="93" t="s">
        <v>933</v>
      </c>
      <c r="G381" s="94" t="s">
        <v>194</v>
      </c>
      <c r="H381" s="94">
        <v>2022</v>
      </c>
      <c r="I381" s="94">
        <f t="shared" si="31"/>
        <v>40</v>
      </c>
      <c r="J381" s="104">
        <v>40</v>
      </c>
      <c r="K381" s="104"/>
      <c r="L381" s="104"/>
      <c r="M381" s="94" t="s">
        <v>99</v>
      </c>
      <c r="N381" s="94" t="s">
        <v>34</v>
      </c>
      <c r="O381" s="94" t="s">
        <v>35</v>
      </c>
      <c r="P381" s="94"/>
    </row>
    <row r="382" s="5" customFormat="1" ht="42" customHeight="1" spans="1:16">
      <c r="A382" s="93" t="s">
        <v>934</v>
      </c>
      <c r="B382" s="94">
        <v>1</v>
      </c>
      <c r="C382" s="94" t="s">
        <v>208</v>
      </c>
      <c r="D382" s="94" t="s">
        <v>60</v>
      </c>
      <c r="E382" s="99">
        <v>0.56</v>
      </c>
      <c r="F382" s="93" t="s">
        <v>935</v>
      </c>
      <c r="G382" s="94" t="s">
        <v>194</v>
      </c>
      <c r="H382" s="94">
        <v>2022</v>
      </c>
      <c r="I382" s="94">
        <f t="shared" si="31"/>
        <v>14</v>
      </c>
      <c r="J382" s="104">
        <v>14</v>
      </c>
      <c r="K382" s="104"/>
      <c r="L382" s="104"/>
      <c r="M382" s="94" t="s">
        <v>99</v>
      </c>
      <c r="N382" s="94" t="s">
        <v>34</v>
      </c>
      <c r="O382" s="94" t="s">
        <v>35</v>
      </c>
      <c r="P382" s="94"/>
    </row>
    <row r="383" s="5" customFormat="1" ht="42" customHeight="1" spans="1:16">
      <c r="A383" s="93" t="s">
        <v>936</v>
      </c>
      <c r="B383" s="94">
        <v>1</v>
      </c>
      <c r="C383" s="94" t="s">
        <v>208</v>
      </c>
      <c r="D383" s="94" t="s">
        <v>60</v>
      </c>
      <c r="E383" s="99">
        <v>16.52</v>
      </c>
      <c r="F383" s="93" t="s">
        <v>937</v>
      </c>
      <c r="G383" s="94" t="s">
        <v>191</v>
      </c>
      <c r="H383" s="94">
        <v>2022</v>
      </c>
      <c r="I383" s="94">
        <f t="shared" si="31"/>
        <v>162.38</v>
      </c>
      <c r="J383" s="104"/>
      <c r="K383" s="104">
        <v>162.38</v>
      </c>
      <c r="L383" s="104"/>
      <c r="M383" s="94" t="s">
        <v>99</v>
      </c>
      <c r="N383" s="94" t="s">
        <v>34</v>
      </c>
      <c r="O383" s="94" t="s">
        <v>35</v>
      </c>
      <c r="P383" s="94"/>
    </row>
    <row r="384" s="5" customFormat="1" ht="73" customHeight="1" spans="1:16">
      <c r="A384" s="93" t="s">
        <v>938</v>
      </c>
      <c r="B384" s="94">
        <v>1</v>
      </c>
      <c r="C384" s="94" t="s">
        <v>208</v>
      </c>
      <c r="D384" s="94" t="s">
        <v>60</v>
      </c>
      <c r="E384" s="127">
        <v>34.443</v>
      </c>
      <c r="F384" s="93" t="s">
        <v>939</v>
      </c>
      <c r="G384" s="94" t="s">
        <v>176</v>
      </c>
      <c r="H384" s="94">
        <v>2022</v>
      </c>
      <c r="I384" s="94">
        <f t="shared" si="31"/>
        <v>656</v>
      </c>
      <c r="J384" s="104">
        <v>100</v>
      </c>
      <c r="K384" s="104">
        <v>556</v>
      </c>
      <c r="L384" s="104"/>
      <c r="M384" s="94" t="s">
        <v>99</v>
      </c>
      <c r="N384" s="94" t="s">
        <v>34</v>
      </c>
      <c r="O384" s="94" t="s">
        <v>35</v>
      </c>
      <c r="P384" s="94"/>
    </row>
    <row r="385" s="5" customFormat="1" ht="42" customHeight="1" spans="1:16">
      <c r="A385" s="93" t="s">
        <v>940</v>
      </c>
      <c r="B385" s="94">
        <v>1</v>
      </c>
      <c r="C385" s="94" t="s">
        <v>208</v>
      </c>
      <c r="D385" s="94" t="s">
        <v>60</v>
      </c>
      <c r="E385" s="127">
        <v>9.963</v>
      </c>
      <c r="F385" s="93" t="s">
        <v>941</v>
      </c>
      <c r="G385" s="94" t="s">
        <v>173</v>
      </c>
      <c r="H385" s="94">
        <v>2022</v>
      </c>
      <c r="I385" s="94">
        <f t="shared" si="31"/>
        <v>600</v>
      </c>
      <c r="J385" s="104">
        <v>100</v>
      </c>
      <c r="K385" s="104">
        <v>500</v>
      </c>
      <c r="L385" s="104"/>
      <c r="M385" s="94" t="s">
        <v>99</v>
      </c>
      <c r="N385" s="94" t="s">
        <v>34</v>
      </c>
      <c r="O385" s="94" t="s">
        <v>35</v>
      </c>
      <c r="P385" s="94"/>
    </row>
    <row r="386" s="5" customFormat="1" ht="62" customHeight="1" spans="1:16">
      <c r="A386" s="93" t="s">
        <v>942</v>
      </c>
      <c r="B386" s="94">
        <v>1</v>
      </c>
      <c r="C386" s="94" t="s">
        <v>208</v>
      </c>
      <c r="D386" s="94" t="s">
        <v>60</v>
      </c>
      <c r="E386" s="127">
        <v>16.57</v>
      </c>
      <c r="F386" s="93" t="s">
        <v>943</v>
      </c>
      <c r="G386" s="94" t="s">
        <v>58</v>
      </c>
      <c r="H386" s="94">
        <v>2022</v>
      </c>
      <c r="I386" s="94">
        <f t="shared" si="31"/>
        <v>748</v>
      </c>
      <c r="J386" s="104">
        <v>200</v>
      </c>
      <c r="K386" s="104">
        <v>548</v>
      </c>
      <c r="L386" s="104"/>
      <c r="M386" s="94" t="s">
        <v>99</v>
      </c>
      <c r="N386" s="94" t="s">
        <v>34</v>
      </c>
      <c r="O386" s="94" t="s">
        <v>35</v>
      </c>
      <c r="P386" s="94"/>
    </row>
    <row r="387" s="5" customFormat="1" ht="42" customHeight="1" spans="1:16">
      <c r="A387" s="93" t="s">
        <v>944</v>
      </c>
      <c r="B387" s="94">
        <v>1</v>
      </c>
      <c r="C387" s="94" t="s">
        <v>208</v>
      </c>
      <c r="D387" s="94" t="s">
        <v>60</v>
      </c>
      <c r="E387" s="127">
        <v>10</v>
      </c>
      <c r="F387" s="93" t="s">
        <v>945</v>
      </c>
      <c r="G387" s="94" t="s">
        <v>58</v>
      </c>
      <c r="H387" s="94">
        <v>2022</v>
      </c>
      <c r="I387" s="94">
        <f t="shared" si="31"/>
        <v>300</v>
      </c>
      <c r="J387" s="104">
        <v>300</v>
      </c>
      <c r="K387" s="104"/>
      <c r="L387" s="104"/>
      <c r="M387" s="94" t="s">
        <v>99</v>
      </c>
      <c r="N387" s="94" t="s">
        <v>34</v>
      </c>
      <c r="O387" s="94" t="s">
        <v>35</v>
      </c>
      <c r="P387" s="94"/>
    </row>
    <row r="388" s="5" customFormat="1" ht="57" customHeight="1" spans="1:16">
      <c r="A388" s="93" t="s">
        <v>946</v>
      </c>
      <c r="B388" s="94">
        <v>1</v>
      </c>
      <c r="C388" s="94" t="s">
        <v>208</v>
      </c>
      <c r="D388" s="94" t="s">
        <v>60</v>
      </c>
      <c r="E388" s="127">
        <v>4.75720419109689</v>
      </c>
      <c r="F388" s="93" t="s">
        <v>947</v>
      </c>
      <c r="G388" s="94" t="s">
        <v>58</v>
      </c>
      <c r="H388" s="94">
        <v>2022</v>
      </c>
      <c r="I388" s="94">
        <f t="shared" si="31"/>
        <v>350</v>
      </c>
      <c r="J388" s="127">
        <v>50</v>
      </c>
      <c r="K388" s="94">
        <v>300</v>
      </c>
      <c r="L388" s="94"/>
      <c r="M388" s="94" t="s">
        <v>99</v>
      </c>
      <c r="N388" s="94" t="s">
        <v>34</v>
      </c>
      <c r="O388" s="94" t="s">
        <v>35</v>
      </c>
      <c r="P388" s="94"/>
    </row>
    <row r="389" s="5" customFormat="1" ht="42" customHeight="1" spans="1:16">
      <c r="A389" s="93" t="s">
        <v>948</v>
      </c>
      <c r="B389" s="94">
        <v>2</v>
      </c>
      <c r="C389" s="94" t="s">
        <v>208</v>
      </c>
      <c r="D389" s="94" t="s">
        <v>60</v>
      </c>
      <c r="E389" s="127">
        <v>16.52</v>
      </c>
      <c r="F389" s="93" t="s">
        <v>949</v>
      </c>
      <c r="G389" s="94" t="s">
        <v>191</v>
      </c>
      <c r="H389" s="94">
        <v>2022</v>
      </c>
      <c r="I389" s="94">
        <f t="shared" si="31"/>
        <v>100</v>
      </c>
      <c r="J389" s="127">
        <v>100</v>
      </c>
      <c r="K389" s="94"/>
      <c r="L389" s="94"/>
      <c r="M389" s="94" t="s">
        <v>99</v>
      </c>
      <c r="N389" s="94" t="s">
        <v>34</v>
      </c>
      <c r="O389" s="94" t="s">
        <v>35</v>
      </c>
      <c r="P389" s="94"/>
    </row>
    <row r="390" s="5" customFormat="1" ht="42" customHeight="1" spans="1:16">
      <c r="A390" s="93" t="s">
        <v>950</v>
      </c>
      <c r="B390" s="94">
        <v>3</v>
      </c>
      <c r="C390" s="94" t="s">
        <v>208</v>
      </c>
      <c r="D390" s="94" t="s">
        <v>60</v>
      </c>
      <c r="E390" s="127">
        <v>20.25</v>
      </c>
      <c r="F390" s="93" t="s">
        <v>951</v>
      </c>
      <c r="G390" s="94" t="s">
        <v>176</v>
      </c>
      <c r="H390" s="94">
        <v>2022</v>
      </c>
      <c r="I390" s="94">
        <f t="shared" si="31"/>
        <v>200</v>
      </c>
      <c r="J390" s="127">
        <v>200</v>
      </c>
      <c r="K390" s="94"/>
      <c r="L390" s="94"/>
      <c r="M390" s="94" t="s">
        <v>99</v>
      </c>
      <c r="N390" s="94" t="s">
        <v>34</v>
      </c>
      <c r="O390" s="94" t="s">
        <v>35</v>
      </c>
      <c r="P390" s="94"/>
    </row>
    <row r="391" s="5" customFormat="1" ht="42" customHeight="1" spans="1:16">
      <c r="A391" s="93" t="s">
        <v>952</v>
      </c>
      <c r="B391" s="94">
        <v>4</v>
      </c>
      <c r="C391" s="94" t="s">
        <v>208</v>
      </c>
      <c r="D391" s="94" t="s">
        <v>60</v>
      </c>
      <c r="E391" s="127">
        <v>10</v>
      </c>
      <c r="F391" s="93" t="s">
        <v>953</v>
      </c>
      <c r="G391" s="94" t="s">
        <v>159</v>
      </c>
      <c r="H391" s="94">
        <v>2022</v>
      </c>
      <c r="I391" s="94">
        <f t="shared" si="31"/>
        <v>300</v>
      </c>
      <c r="J391" s="127">
        <v>300</v>
      </c>
      <c r="K391" s="94"/>
      <c r="L391" s="94"/>
      <c r="M391" s="94" t="s">
        <v>99</v>
      </c>
      <c r="N391" s="94" t="s">
        <v>34</v>
      </c>
      <c r="O391" s="94" t="s">
        <v>35</v>
      </c>
      <c r="P391" s="94"/>
    </row>
    <row r="392" s="5" customFormat="1" ht="42" customHeight="1" spans="1:16">
      <c r="A392" s="93" t="s">
        <v>954</v>
      </c>
      <c r="B392" s="94">
        <v>5</v>
      </c>
      <c r="C392" s="94" t="s">
        <v>208</v>
      </c>
      <c r="D392" s="94" t="s">
        <v>60</v>
      </c>
      <c r="E392" s="127">
        <v>10</v>
      </c>
      <c r="F392" s="93" t="s">
        <v>955</v>
      </c>
      <c r="G392" s="94" t="s">
        <v>179</v>
      </c>
      <c r="H392" s="94">
        <v>2022</v>
      </c>
      <c r="I392" s="94">
        <f t="shared" si="31"/>
        <v>300</v>
      </c>
      <c r="J392" s="127">
        <v>300</v>
      </c>
      <c r="K392" s="94"/>
      <c r="L392" s="94"/>
      <c r="M392" s="94" t="s">
        <v>99</v>
      </c>
      <c r="N392" s="94" t="s">
        <v>34</v>
      </c>
      <c r="O392" s="94" t="s">
        <v>35</v>
      </c>
      <c r="P392" s="94"/>
    </row>
    <row r="393" s="5" customFormat="1" ht="42" customHeight="1" spans="1:16">
      <c r="A393" s="93" t="s">
        <v>956</v>
      </c>
      <c r="B393" s="94">
        <v>1</v>
      </c>
      <c r="C393" s="94" t="s">
        <v>208</v>
      </c>
      <c r="D393" s="94" t="s">
        <v>60</v>
      </c>
      <c r="E393" s="127">
        <v>4.66</v>
      </c>
      <c r="F393" s="93" t="s">
        <v>957</v>
      </c>
      <c r="G393" s="94" t="s">
        <v>32</v>
      </c>
      <c r="H393" s="94">
        <v>2022</v>
      </c>
      <c r="I393" s="94">
        <f t="shared" si="31"/>
        <v>550</v>
      </c>
      <c r="J393" s="104">
        <v>50</v>
      </c>
      <c r="K393" s="104">
        <v>500</v>
      </c>
      <c r="L393" s="104"/>
      <c r="M393" s="94" t="s">
        <v>99</v>
      </c>
      <c r="N393" s="94" t="s">
        <v>34</v>
      </c>
      <c r="O393" s="94" t="s">
        <v>35</v>
      </c>
      <c r="P393" s="94"/>
    </row>
    <row r="394" s="5" customFormat="1" ht="42" customHeight="1" spans="1:16">
      <c r="A394" s="93" t="s">
        <v>958</v>
      </c>
      <c r="B394" s="94">
        <v>1</v>
      </c>
      <c r="C394" s="94" t="s">
        <v>208</v>
      </c>
      <c r="D394" s="94" t="s">
        <v>60</v>
      </c>
      <c r="E394" s="127">
        <v>9.5</v>
      </c>
      <c r="F394" s="121" t="s">
        <v>959</v>
      </c>
      <c r="G394" s="94" t="s">
        <v>303</v>
      </c>
      <c r="H394" s="94">
        <v>2022</v>
      </c>
      <c r="I394" s="94">
        <f t="shared" si="31"/>
        <v>900</v>
      </c>
      <c r="J394" s="104">
        <v>100</v>
      </c>
      <c r="K394" s="104">
        <v>800</v>
      </c>
      <c r="L394" s="104"/>
      <c r="M394" s="94" t="s">
        <v>99</v>
      </c>
      <c r="N394" s="94" t="s">
        <v>34</v>
      </c>
      <c r="O394" s="94" t="s">
        <v>35</v>
      </c>
      <c r="P394" s="94"/>
    </row>
    <row r="395" s="5" customFormat="1" ht="72" customHeight="1" spans="1:16">
      <c r="A395" s="93" t="s">
        <v>960</v>
      </c>
      <c r="B395" s="94">
        <v>1</v>
      </c>
      <c r="C395" s="94" t="s">
        <v>208</v>
      </c>
      <c r="D395" s="94" t="s">
        <v>60</v>
      </c>
      <c r="E395" s="127">
        <v>16.07</v>
      </c>
      <c r="F395" s="93" t="s">
        <v>961</v>
      </c>
      <c r="G395" s="94" t="s">
        <v>194</v>
      </c>
      <c r="H395" s="94">
        <v>2022</v>
      </c>
      <c r="I395" s="94">
        <f t="shared" si="31"/>
        <v>1100</v>
      </c>
      <c r="J395" s="104"/>
      <c r="K395" s="104">
        <v>1100</v>
      </c>
      <c r="L395" s="104"/>
      <c r="M395" s="94" t="s">
        <v>99</v>
      </c>
      <c r="N395" s="94" t="s">
        <v>34</v>
      </c>
      <c r="O395" s="94" t="s">
        <v>35</v>
      </c>
      <c r="P395" s="94"/>
    </row>
    <row r="396" s="5" customFormat="1" ht="72" customHeight="1" spans="1:16">
      <c r="A396" s="93" t="s">
        <v>962</v>
      </c>
      <c r="B396" s="94">
        <v>1</v>
      </c>
      <c r="C396" s="94" t="s">
        <v>24</v>
      </c>
      <c r="D396" s="94" t="s">
        <v>245</v>
      </c>
      <c r="E396" s="99">
        <v>1</v>
      </c>
      <c r="F396" s="108" t="s">
        <v>963</v>
      </c>
      <c r="G396" s="94" t="s">
        <v>964</v>
      </c>
      <c r="H396" s="94">
        <v>2022</v>
      </c>
      <c r="I396" s="94">
        <f t="shared" si="31"/>
        <v>700</v>
      </c>
      <c r="J396" s="104"/>
      <c r="K396" s="104">
        <v>700</v>
      </c>
      <c r="L396" s="104"/>
      <c r="M396" s="94" t="s">
        <v>99</v>
      </c>
      <c r="N396" s="94" t="s">
        <v>34</v>
      </c>
      <c r="O396" s="94" t="s">
        <v>35</v>
      </c>
      <c r="P396" s="94"/>
    </row>
    <row r="397" s="5" customFormat="1" ht="72" customHeight="1" spans="1:16">
      <c r="A397" s="93" t="s">
        <v>965</v>
      </c>
      <c r="B397" s="94">
        <v>1</v>
      </c>
      <c r="C397" s="94" t="s">
        <v>208</v>
      </c>
      <c r="D397" s="94" t="s">
        <v>60</v>
      </c>
      <c r="E397" s="127">
        <v>8.92</v>
      </c>
      <c r="F397" s="93" t="s">
        <v>966</v>
      </c>
      <c r="G397" s="94" t="s">
        <v>229</v>
      </c>
      <c r="H397" s="94">
        <v>2022</v>
      </c>
      <c r="I397" s="94">
        <f t="shared" si="31"/>
        <v>450</v>
      </c>
      <c r="J397" s="104">
        <v>50</v>
      </c>
      <c r="K397" s="104">
        <v>400</v>
      </c>
      <c r="L397" s="104"/>
      <c r="M397" s="94" t="s">
        <v>99</v>
      </c>
      <c r="N397" s="94" t="s">
        <v>34</v>
      </c>
      <c r="O397" s="94" t="s">
        <v>35</v>
      </c>
      <c r="P397" s="94"/>
    </row>
    <row r="398" s="4" customFormat="1" ht="42" customHeight="1" spans="1:16">
      <c r="A398" s="121" t="s">
        <v>967</v>
      </c>
      <c r="B398" s="94">
        <v>1</v>
      </c>
      <c r="C398" s="94" t="s">
        <v>208</v>
      </c>
      <c r="D398" s="94" t="s">
        <v>60</v>
      </c>
      <c r="E398" s="94">
        <v>10</v>
      </c>
      <c r="F398" s="121" t="s">
        <v>968</v>
      </c>
      <c r="G398" s="122" t="s">
        <v>191</v>
      </c>
      <c r="H398" s="94">
        <v>2022</v>
      </c>
      <c r="I398" s="94">
        <f t="shared" si="31"/>
        <v>300</v>
      </c>
      <c r="J398" s="122">
        <v>300</v>
      </c>
      <c r="K398" s="104"/>
      <c r="L398" s="104"/>
      <c r="M398" s="94" t="s">
        <v>99</v>
      </c>
      <c r="N398" s="94" t="s">
        <v>34</v>
      </c>
      <c r="O398" s="94" t="s">
        <v>35</v>
      </c>
      <c r="P398" s="94"/>
    </row>
    <row r="399" s="4" customFormat="1" ht="42" customHeight="1" spans="1:16">
      <c r="A399" s="121" t="s">
        <v>969</v>
      </c>
      <c r="B399" s="94">
        <v>1</v>
      </c>
      <c r="C399" s="94" t="s">
        <v>208</v>
      </c>
      <c r="D399" s="94" t="s">
        <v>60</v>
      </c>
      <c r="E399" s="94">
        <v>10</v>
      </c>
      <c r="F399" s="121" t="s">
        <v>970</v>
      </c>
      <c r="G399" s="122"/>
      <c r="H399" s="94">
        <v>2022</v>
      </c>
      <c r="I399" s="94">
        <f t="shared" si="31"/>
        <v>300</v>
      </c>
      <c r="J399" s="122">
        <v>300</v>
      </c>
      <c r="K399" s="104"/>
      <c r="L399" s="104"/>
      <c r="M399" s="94" t="s">
        <v>99</v>
      </c>
      <c r="N399" s="94" t="s">
        <v>34</v>
      </c>
      <c r="O399" s="94" t="s">
        <v>35</v>
      </c>
      <c r="P399" s="94"/>
    </row>
    <row r="400" s="4" customFormat="1" ht="42" customHeight="1" spans="1:16">
      <c r="A400" s="121" t="s">
        <v>971</v>
      </c>
      <c r="B400" s="94">
        <v>1</v>
      </c>
      <c r="C400" s="94" t="s">
        <v>208</v>
      </c>
      <c r="D400" s="94" t="s">
        <v>60</v>
      </c>
      <c r="E400" s="94">
        <v>10</v>
      </c>
      <c r="F400" s="121" t="s">
        <v>972</v>
      </c>
      <c r="G400" s="122" t="s">
        <v>257</v>
      </c>
      <c r="H400" s="94">
        <v>2022</v>
      </c>
      <c r="I400" s="94">
        <f t="shared" si="31"/>
        <v>300</v>
      </c>
      <c r="J400" s="122">
        <v>300</v>
      </c>
      <c r="K400" s="104"/>
      <c r="L400" s="104"/>
      <c r="M400" s="94" t="s">
        <v>99</v>
      </c>
      <c r="N400" s="94" t="s">
        <v>34</v>
      </c>
      <c r="O400" s="94" t="s">
        <v>35</v>
      </c>
      <c r="P400" s="94"/>
    </row>
    <row r="401" s="4" customFormat="1" ht="42" customHeight="1" spans="1:16">
      <c r="A401" s="121" t="s">
        <v>973</v>
      </c>
      <c r="B401" s="94">
        <v>1</v>
      </c>
      <c r="C401" s="94" t="s">
        <v>208</v>
      </c>
      <c r="D401" s="94" t="s">
        <v>60</v>
      </c>
      <c r="E401" s="94">
        <v>25</v>
      </c>
      <c r="F401" s="121" t="s">
        <v>974</v>
      </c>
      <c r="G401" s="122" t="s">
        <v>182</v>
      </c>
      <c r="H401" s="94">
        <v>2022</v>
      </c>
      <c r="I401" s="94">
        <f t="shared" si="31"/>
        <v>123</v>
      </c>
      <c r="J401" s="122">
        <v>123</v>
      </c>
      <c r="K401" s="104"/>
      <c r="L401" s="104"/>
      <c r="M401" s="94" t="s">
        <v>99</v>
      </c>
      <c r="N401" s="94" t="s">
        <v>34</v>
      </c>
      <c r="O401" s="94" t="s">
        <v>35</v>
      </c>
      <c r="P401" s="94"/>
    </row>
    <row r="402" s="4" customFormat="1" ht="42" customHeight="1" spans="1:16">
      <c r="A402" s="93" t="s">
        <v>975</v>
      </c>
      <c r="B402" s="94">
        <v>1</v>
      </c>
      <c r="C402" s="94" t="s">
        <v>24</v>
      </c>
      <c r="D402" s="94" t="s">
        <v>245</v>
      </c>
      <c r="E402" s="94">
        <v>1</v>
      </c>
      <c r="F402" s="93" t="s">
        <v>976</v>
      </c>
      <c r="G402" s="94" t="s">
        <v>194</v>
      </c>
      <c r="H402" s="94">
        <v>2022</v>
      </c>
      <c r="I402" s="94">
        <f t="shared" si="31"/>
        <v>242</v>
      </c>
      <c r="J402" s="104">
        <v>242</v>
      </c>
      <c r="K402" s="104"/>
      <c r="L402" s="104"/>
      <c r="M402" s="94" t="s">
        <v>788</v>
      </c>
      <c r="N402" s="94" t="s">
        <v>42</v>
      </c>
      <c r="O402" s="94" t="s">
        <v>35</v>
      </c>
      <c r="P402" s="94"/>
    </row>
    <row r="403" s="4" customFormat="1" ht="54" customHeight="1" spans="1:16">
      <c r="A403" s="93" t="s">
        <v>977</v>
      </c>
      <c r="B403" s="94">
        <v>1</v>
      </c>
      <c r="C403" s="94" t="s">
        <v>24</v>
      </c>
      <c r="D403" s="94" t="s">
        <v>245</v>
      </c>
      <c r="E403" s="94">
        <v>1</v>
      </c>
      <c r="F403" s="93" t="s">
        <v>978</v>
      </c>
      <c r="G403" s="94" t="s">
        <v>194</v>
      </c>
      <c r="H403" s="94">
        <v>2022</v>
      </c>
      <c r="I403" s="94">
        <f t="shared" si="31"/>
        <v>800</v>
      </c>
      <c r="J403" s="104">
        <v>800</v>
      </c>
      <c r="K403" s="104"/>
      <c r="L403" s="104"/>
      <c r="M403" s="94" t="s">
        <v>788</v>
      </c>
      <c r="N403" s="94" t="s">
        <v>48</v>
      </c>
      <c r="O403" s="94" t="s">
        <v>35</v>
      </c>
      <c r="P403" s="94"/>
    </row>
    <row r="404" s="4" customFormat="1" ht="42" customHeight="1" spans="1:16">
      <c r="A404" s="93" t="s">
        <v>979</v>
      </c>
      <c r="B404" s="94">
        <v>1</v>
      </c>
      <c r="C404" s="94" t="s">
        <v>24</v>
      </c>
      <c r="D404" s="94" t="s">
        <v>786</v>
      </c>
      <c r="E404" s="94">
        <v>1</v>
      </c>
      <c r="F404" s="93" t="s">
        <v>980</v>
      </c>
      <c r="G404" s="94" t="s">
        <v>159</v>
      </c>
      <c r="H404" s="94">
        <v>2022</v>
      </c>
      <c r="I404" s="94">
        <f t="shared" si="31"/>
        <v>500</v>
      </c>
      <c r="J404" s="104">
        <v>500</v>
      </c>
      <c r="K404" s="104"/>
      <c r="L404" s="104"/>
      <c r="M404" s="94" t="s">
        <v>788</v>
      </c>
      <c r="N404" s="94" t="s">
        <v>34</v>
      </c>
      <c r="O404" s="94" t="s">
        <v>35</v>
      </c>
      <c r="P404" s="94"/>
    </row>
    <row r="405" s="81" customFormat="1" ht="54" customHeight="1" spans="1:16">
      <c r="A405" s="96" t="s">
        <v>981</v>
      </c>
      <c r="B405" s="9">
        <v>1</v>
      </c>
      <c r="C405" s="18" t="s">
        <v>24</v>
      </c>
      <c r="D405" s="18" t="s">
        <v>92</v>
      </c>
      <c r="E405" s="18">
        <v>1</v>
      </c>
      <c r="F405" s="18" t="s">
        <v>982</v>
      </c>
      <c r="G405" s="18" t="s">
        <v>58</v>
      </c>
      <c r="H405" s="18">
        <v>2022</v>
      </c>
      <c r="I405" s="17">
        <f t="shared" si="31"/>
        <v>35</v>
      </c>
      <c r="J405" s="17">
        <v>35</v>
      </c>
      <c r="K405" s="17"/>
      <c r="L405" s="17"/>
      <c r="M405" s="18" t="s">
        <v>95</v>
      </c>
      <c r="N405" s="18" t="s">
        <v>34</v>
      </c>
      <c r="O405" s="18" t="s">
        <v>35</v>
      </c>
      <c r="P405" s="18"/>
    </row>
    <row r="406" s="81" customFormat="1" ht="54" customHeight="1" spans="1:16">
      <c r="A406" s="96" t="s">
        <v>983</v>
      </c>
      <c r="B406" s="9">
        <v>1</v>
      </c>
      <c r="C406" s="18" t="s">
        <v>24</v>
      </c>
      <c r="D406" s="18" t="s">
        <v>92</v>
      </c>
      <c r="E406" s="18">
        <v>1</v>
      </c>
      <c r="F406" s="18" t="s">
        <v>984</v>
      </c>
      <c r="G406" s="18" t="s">
        <v>159</v>
      </c>
      <c r="H406" s="18">
        <v>2022</v>
      </c>
      <c r="I406" s="17">
        <f t="shared" si="31"/>
        <v>1622</v>
      </c>
      <c r="J406" s="17"/>
      <c r="K406" s="17">
        <v>1622</v>
      </c>
      <c r="L406" s="17"/>
      <c r="M406" s="18" t="s">
        <v>95</v>
      </c>
      <c r="N406" s="18" t="s">
        <v>34</v>
      </c>
      <c r="O406" s="18" t="s">
        <v>35</v>
      </c>
      <c r="P406" s="18"/>
    </row>
    <row r="407" s="81" customFormat="1" ht="54" customHeight="1" spans="1:16">
      <c r="A407" s="96" t="s">
        <v>985</v>
      </c>
      <c r="B407" s="9">
        <v>1</v>
      </c>
      <c r="C407" s="18" t="s">
        <v>24</v>
      </c>
      <c r="D407" s="18" t="s">
        <v>92</v>
      </c>
      <c r="E407" s="18">
        <v>1</v>
      </c>
      <c r="F407" s="18" t="s">
        <v>986</v>
      </c>
      <c r="G407" s="18" t="s">
        <v>425</v>
      </c>
      <c r="H407" s="18">
        <v>2022</v>
      </c>
      <c r="I407" s="17">
        <f t="shared" si="31"/>
        <v>1144</v>
      </c>
      <c r="J407" s="17"/>
      <c r="K407" s="17">
        <v>1144</v>
      </c>
      <c r="L407" s="17"/>
      <c r="M407" s="18" t="s">
        <v>95</v>
      </c>
      <c r="N407" s="18" t="s">
        <v>34</v>
      </c>
      <c r="O407" s="18" t="s">
        <v>35</v>
      </c>
      <c r="P407" s="18"/>
    </row>
    <row r="408" s="81" customFormat="1" ht="54" customHeight="1" spans="1:16">
      <c r="A408" s="96" t="s">
        <v>987</v>
      </c>
      <c r="B408" s="9">
        <v>1</v>
      </c>
      <c r="C408" s="18" t="s">
        <v>24</v>
      </c>
      <c r="D408" s="18" t="s">
        <v>92</v>
      </c>
      <c r="E408" s="18">
        <v>1</v>
      </c>
      <c r="F408" s="18" t="s">
        <v>988</v>
      </c>
      <c r="G408" s="18" t="s">
        <v>194</v>
      </c>
      <c r="H408" s="18">
        <v>2022</v>
      </c>
      <c r="I408" s="17">
        <f t="shared" si="31"/>
        <v>200</v>
      </c>
      <c r="J408" s="17">
        <v>200</v>
      </c>
      <c r="K408" s="17"/>
      <c r="L408" s="17"/>
      <c r="M408" s="18" t="s">
        <v>95</v>
      </c>
      <c r="N408" s="18" t="s">
        <v>34</v>
      </c>
      <c r="O408" s="18" t="s">
        <v>35</v>
      </c>
      <c r="P408" s="18"/>
    </row>
    <row r="409" s="81" customFormat="1" ht="54" customHeight="1" spans="1:16">
      <c r="A409" s="96" t="s">
        <v>989</v>
      </c>
      <c r="B409" s="9">
        <v>1</v>
      </c>
      <c r="C409" s="18" t="s">
        <v>24</v>
      </c>
      <c r="D409" s="18" t="s">
        <v>92</v>
      </c>
      <c r="E409" s="18">
        <v>1</v>
      </c>
      <c r="F409" s="18" t="s">
        <v>990</v>
      </c>
      <c r="G409" s="18" t="s">
        <v>185</v>
      </c>
      <c r="H409" s="18">
        <v>2022</v>
      </c>
      <c r="I409" s="17">
        <f t="shared" si="31"/>
        <v>200</v>
      </c>
      <c r="J409" s="17">
        <v>200</v>
      </c>
      <c r="K409" s="17"/>
      <c r="L409" s="17"/>
      <c r="M409" s="18" t="s">
        <v>95</v>
      </c>
      <c r="N409" s="18" t="s">
        <v>34</v>
      </c>
      <c r="O409" s="18" t="s">
        <v>35</v>
      </c>
      <c r="P409" s="18"/>
    </row>
    <row r="410" s="81" customFormat="1" ht="54" customHeight="1" spans="1:16">
      <c r="A410" s="96" t="s">
        <v>991</v>
      </c>
      <c r="B410" s="9">
        <v>1</v>
      </c>
      <c r="C410" s="18" t="s">
        <v>24</v>
      </c>
      <c r="D410" s="18" t="s">
        <v>92</v>
      </c>
      <c r="E410" s="18">
        <v>1</v>
      </c>
      <c r="F410" s="18" t="s">
        <v>992</v>
      </c>
      <c r="G410" s="18" t="s">
        <v>159</v>
      </c>
      <c r="H410" s="18">
        <v>2022</v>
      </c>
      <c r="I410" s="17">
        <f t="shared" si="31"/>
        <v>100</v>
      </c>
      <c r="J410" s="17">
        <v>100</v>
      </c>
      <c r="K410" s="17"/>
      <c r="L410" s="17"/>
      <c r="M410" s="18" t="s">
        <v>95</v>
      </c>
      <c r="N410" s="18" t="s">
        <v>34</v>
      </c>
      <c r="O410" s="18" t="s">
        <v>35</v>
      </c>
      <c r="P410" s="18"/>
    </row>
    <row r="411" s="81" customFormat="1" ht="54" customHeight="1" spans="1:16">
      <c r="A411" s="96" t="s">
        <v>993</v>
      </c>
      <c r="B411" s="9">
        <v>1</v>
      </c>
      <c r="C411" s="18" t="s">
        <v>24</v>
      </c>
      <c r="D411" s="18" t="s">
        <v>92</v>
      </c>
      <c r="E411" s="18">
        <v>1</v>
      </c>
      <c r="F411" s="18" t="s">
        <v>994</v>
      </c>
      <c r="G411" s="18" t="s">
        <v>173</v>
      </c>
      <c r="H411" s="18">
        <v>2022</v>
      </c>
      <c r="I411" s="17">
        <f t="shared" si="31"/>
        <v>100</v>
      </c>
      <c r="J411" s="17">
        <v>100</v>
      </c>
      <c r="K411" s="17"/>
      <c r="L411" s="17"/>
      <c r="M411" s="18" t="s">
        <v>95</v>
      </c>
      <c r="N411" s="18" t="s">
        <v>34</v>
      </c>
      <c r="O411" s="18" t="s">
        <v>35</v>
      </c>
      <c r="P411" s="18"/>
    </row>
    <row r="412" s="81" customFormat="1" ht="54" customHeight="1" spans="1:16">
      <c r="A412" s="96" t="s">
        <v>995</v>
      </c>
      <c r="B412" s="9">
        <v>1</v>
      </c>
      <c r="C412" s="18" t="s">
        <v>24</v>
      </c>
      <c r="D412" s="18" t="s">
        <v>92</v>
      </c>
      <c r="E412" s="18">
        <v>1</v>
      </c>
      <c r="F412" s="18" t="s">
        <v>996</v>
      </c>
      <c r="G412" s="18" t="s">
        <v>257</v>
      </c>
      <c r="H412" s="18">
        <v>2022</v>
      </c>
      <c r="I412" s="17">
        <f t="shared" si="31"/>
        <v>130</v>
      </c>
      <c r="J412" s="17">
        <v>130</v>
      </c>
      <c r="K412" s="17"/>
      <c r="L412" s="17"/>
      <c r="M412" s="18" t="s">
        <v>95</v>
      </c>
      <c r="N412" s="18" t="s">
        <v>34</v>
      </c>
      <c r="O412" s="18" t="s">
        <v>35</v>
      </c>
      <c r="P412" s="18"/>
    </row>
    <row r="413" s="81" customFormat="1" ht="91" customHeight="1" spans="1:16">
      <c r="A413" s="96" t="s">
        <v>997</v>
      </c>
      <c r="B413" s="9">
        <v>1</v>
      </c>
      <c r="C413" s="18" t="s">
        <v>24</v>
      </c>
      <c r="D413" s="18" t="s">
        <v>92</v>
      </c>
      <c r="E413" s="18">
        <v>1</v>
      </c>
      <c r="F413" s="18" t="s">
        <v>998</v>
      </c>
      <c r="G413" s="18" t="s">
        <v>194</v>
      </c>
      <c r="H413" s="18">
        <v>2022</v>
      </c>
      <c r="I413" s="17">
        <f t="shared" si="31"/>
        <v>83.08</v>
      </c>
      <c r="J413" s="17">
        <v>83.08</v>
      </c>
      <c r="K413" s="17"/>
      <c r="L413" s="17"/>
      <c r="M413" s="18" t="s">
        <v>95</v>
      </c>
      <c r="N413" s="18" t="s">
        <v>34</v>
      </c>
      <c r="O413" s="18" t="s">
        <v>35</v>
      </c>
      <c r="P413" s="18"/>
    </row>
    <row r="414" s="81" customFormat="1" ht="58" customHeight="1" spans="1:16">
      <c r="A414" s="96" t="s">
        <v>999</v>
      </c>
      <c r="B414" s="9">
        <v>1</v>
      </c>
      <c r="C414" s="18" t="s">
        <v>24</v>
      </c>
      <c r="D414" s="18" t="s">
        <v>92</v>
      </c>
      <c r="E414" s="18">
        <v>1</v>
      </c>
      <c r="F414" s="18" t="s">
        <v>1000</v>
      </c>
      <c r="G414" s="18" t="s">
        <v>176</v>
      </c>
      <c r="H414" s="18">
        <v>2022</v>
      </c>
      <c r="I414" s="17">
        <f t="shared" si="31"/>
        <v>279.35</v>
      </c>
      <c r="J414" s="17">
        <v>279.35</v>
      </c>
      <c r="K414" s="17"/>
      <c r="L414" s="17"/>
      <c r="M414" s="18" t="s">
        <v>95</v>
      </c>
      <c r="N414" s="18" t="s">
        <v>34</v>
      </c>
      <c r="O414" s="18" t="s">
        <v>35</v>
      </c>
      <c r="P414" s="18"/>
    </row>
    <row r="415" s="81" customFormat="1" ht="42" customHeight="1" spans="1:16">
      <c r="A415" s="129" t="s">
        <v>1001</v>
      </c>
      <c r="B415" s="9">
        <v>1</v>
      </c>
      <c r="C415" s="18" t="s">
        <v>24</v>
      </c>
      <c r="D415" s="18" t="s">
        <v>92</v>
      </c>
      <c r="E415" s="18">
        <v>1</v>
      </c>
      <c r="F415" s="18" t="s">
        <v>1002</v>
      </c>
      <c r="G415" s="18" t="s">
        <v>425</v>
      </c>
      <c r="H415" s="18">
        <v>2022</v>
      </c>
      <c r="I415" s="17">
        <f t="shared" si="31"/>
        <v>58.07</v>
      </c>
      <c r="J415" s="17">
        <v>58.07</v>
      </c>
      <c r="K415" s="17"/>
      <c r="L415" s="17"/>
      <c r="M415" s="18" t="s">
        <v>95</v>
      </c>
      <c r="N415" s="18" t="s">
        <v>34</v>
      </c>
      <c r="O415" s="18" t="s">
        <v>35</v>
      </c>
      <c r="P415" s="18"/>
    </row>
    <row r="416" s="81" customFormat="1" ht="42" customHeight="1" spans="1:16">
      <c r="A416" s="96" t="s">
        <v>1003</v>
      </c>
      <c r="B416" s="9">
        <v>1</v>
      </c>
      <c r="C416" s="18" t="s">
        <v>24</v>
      </c>
      <c r="D416" s="18" t="s">
        <v>92</v>
      </c>
      <c r="E416" s="18">
        <v>1</v>
      </c>
      <c r="F416" s="18" t="s">
        <v>1004</v>
      </c>
      <c r="G416" s="18" t="s">
        <v>194</v>
      </c>
      <c r="H416" s="18">
        <v>2022</v>
      </c>
      <c r="I416" s="17">
        <f t="shared" si="31"/>
        <v>200</v>
      </c>
      <c r="J416" s="17">
        <v>200</v>
      </c>
      <c r="K416" s="17"/>
      <c r="L416" s="17"/>
      <c r="M416" s="18" t="s">
        <v>95</v>
      </c>
      <c r="N416" s="18" t="s">
        <v>34</v>
      </c>
      <c r="O416" s="18" t="s">
        <v>35</v>
      </c>
      <c r="P416" s="18"/>
    </row>
    <row r="417" s="81" customFormat="1" ht="57" customHeight="1" spans="1:16">
      <c r="A417" s="96" t="s">
        <v>1005</v>
      </c>
      <c r="B417" s="9">
        <v>1</v>
      </c>
      <c r="C417" s="18" t="s">
        <v>24</v>
      </c>
      <c r="D417" s="18" t="s">
        <v>92</v>
      </c>
      <c r="E417" s="18">
        <v>1</v>
      </c>
      <c r="F417" s="18" t="s">
        <v>1006</v>
      </c>
      <c r="G417" s="18" t="s">
        <v>188</v>
      </c>
      <c r="H417" s="18">
        <v>2022</v>
      </c>
      <c r="I417" s="17">
        <f t="shared" si="31"/>
        <v>100</v>
      </c>
      <c r="J417" s="17">
        <v>100</v>
      </c>
      <c r="K417" s="17"/>
      <c r="L417" s="17"/>
      <c r="M417" s="18" t="s">
        <v>95</v>
      </c>
      <c r="N417" s="18" t="s">
        <v>34</v>
      </c>
      <c r="O417" s="18" t="s">
        <v>35</v>
      </c>
      <c r="P417" s="18"/>
    </row>
    <row r="418" s="81" customFormat="1" ht="78" customHeight="1" spans="1:16">
      <c r="A418" s="96" t="s">
        <v>1007</v>
      </c>
      <c r="B418" s="9">
        <v>1</v>
      </c>
      <c r="C418" s="18" t="s">
        <v>24</v>
      </c>
      <c r="D418" s="18" t="s">
        <v>92</v>
      </c>
      <c r="E418" s="18">
        <v>1</v>
      </c>
      <c r="F418" s="18" t="s">
        <v>1008</v>
      </c>
      <c r="G418" s="18" t="s">
        <v>257</v>
      </c>
      <c r="H418" s="18">
        <v>2022</v>
      </c>
      <c r="I418" s="17">
        <f t="shared" si="31"/>
        <v>60</v>
      </c>
      <c r="J418" s="17">
        <v>60</v>
      </c>
      <c r="K418" s="17"/>
      <c r="L418" s="17"/>
      <c r="M418" s="18" t="s">
        <v>95</v>
      </c>
      <c r="N418" s="18" t="s">
        <v>34</v>
      </c>
      <c r="O418" s="18" t="s">
        <v>35</v>
      </c>
      <c r="P418" s="18"/>
    </row>
    <row r="419" s="81" customFormat="1" ht="57" customHeight="1" spans="1:16">
      <c r="A419" s="96" t="s">
        <v>1009</v>
      </c>
      <c r="B419" s="9">
        <v>1</v>
      </c>
      <c r="C419" s="18" t="s">
        <v>24</v>
      </c>
      <c r="D419" s="18" t="s">
        <v>92</v>
      </c>
      <c r="E419" s="18">
        <v>1</v>
      </c>
      <c r="F419" s="18" t="s">
        <v>1010</v>
      </c>
      <c r="G419" s="18" t="s">
        <v>58</v>
      </c>
      <c r="H419" s="18">
        <v>2022</v>
      </c>
      <c r="I419" s="17">
        <f t="shared" si="31"/>
        <v>60.97</v>
      </c>
      <c r="J419" s="17">
        <v>60.97</v>
      </c>
      <c r="K419" s="17"/>
      <c r="L419" s="17"/>
      <c r="M419" s="18" t="s">
        <v>95</v>
      </c>
      <c r="N419" s="18" t="s">
        <v>34</v>
      </c>
      <c r="O419" s="18" t="s">
        <v>35</v>
      </c>
      <c r="P419" s="18"/>
    </row>
    <row r="420" s="81" customFormat="1" ht="42" customHeight="1" spans="1:16">
      <c r="A420" s="96" t="s">
        <v>1011</v>
      </c>
      <c r="B420" s="9">
        <v>1</v>
      </c>
      <c r="C420" s="18" t="s">
        <v>24</v>
      </c>
      <c r="D420" s="18" t="s">
        <v>92</v>
      </c>
      <c r="E420" s="18">
        <v>1</v>
      </c>
      <c r="F420" s="18" t="s">
        <v>1012</v>
      </c>
      <c r="G420" s="18" t="s">
        <v>162</v>
      </c>
      <c r="H420" s="18">
        <v>2022</v>
      </c>
      <c r="I420" s="17">
        <f t="shared" si="31"/>
        <v>120</v>
      </c>
      <c r="J420" s="17">
        <v>120</v>
      </c>
      <c r="K420" s="17"/>
      <c r="L420" s="17"/>
      <c r="M420" s="18" t="s">
        <v>95</v>
      </c>
      <c r="N420" s="18" t="s">
        <v>34</v>
      </c>
      <c r="O420" s="18" t="s">
        <v>35</v>
      </c>
      <c r="P420" s="18"/>
    </row>
    <row r="421" s="81" customFormat="1" ht="56" customHeight="1" spans="1:16">
      <c r="A421" s="96" t="s">
        <v>1013</v>
      </c>
      <c r="B421" s="9">
        <v>1</v>
      </c>
      <c r="C421" s="18" t="s">
        <v>24</v>
      </c>
      <c r="D421" s="18" t="s">
        <v>92</v>
      </c>
      <c r="E421" s="18">
        <v>1</v>
      </c>
      <c r="F421" s="18" t="s">
        <v>1014</v>
      </c>
      <c r="G421" s="18" t="s">
        <v>1015</v>
      </c>
      <c r="H421" s="18">
        <v>2022</v>
      </c>
      <c r="I421" s="17">
        <f t="shared" si="31"/>
        <v>350</v>
      </c>
      <c r="J421" s="17">
        <v>350</v>
      </c>
      <c r="K421" s="17"/>
      <c r="L421" s="17"/>
      <c r="M421" s="18" t="s">
        <v>95</v>
      </c>
      <c r="N421" s="18" t="s">
        <v>34</v>
      </c>
      <c r="O421" s="18" t="s">
        <v>35</v>
      </c>
      <c r="P421" s="18"/>
    </row>
    <row r="422" s="81" customFormat="1" ht="42" customHeight="1" spans="1:16">
      <c r="A422" s="96" t="s">
        <v>1016</v>
      </c>
      <c r="B422" s="9">
        <v>1</v>
      </c>
      <c r="C422" s="18" t="s">
        <v>24</v>
      </c>
      <c r="D422" s="18" t="s">
        <v>92</v>
      </c>
      <c r="E422" s="18">
        <v>1</v>
      </c>
      <c r="F422" s="18" t="s">
        <v>1017</v>
      </c>
      <c r="G422" s="18" t="s">
        <v>194</v>
      </c>
      <c r="H422" s="18">
        <v>2022</v>
      </c>
      <c r="I422" s="17">
        <f t="shared" si="31"/>
        <v>3</v>
      </c>
      <c r="J422" s="17">
        <v>3</v>
      </c>
      <c r="K422" s="17"/>
      <c r="L422" s="17"/>
      <c r="M422" s="18" t="s">
        <v>95</v>
      </c>
      <c r="N422" s="18" t="s">
        <v>34</v>
      </c>
      <c r="O422" s="18" t="s">
        <v>35</v>
      </c>
      <c r="P422" s="18"/>
    </row>
    <row r="423" s="81" customFormat="1" ht="42" customHeight="1" spans="1:16">
      <c r="A423" s="96" t="s">
        <v>1018</v>
      </c>
      <c r="B423" s="9">
        <v>1</v>
      </c>
      <c r="C423" s="18" t="s">
        <v>24</v>
      </c>
      <c r="D423" s="18" t="s">
        <v>92</v>
      </c>
      <c r="E423" s="18">
        <v>1</v>
      </c>
      <c r="F423" s="18" t="s">
        <v>1019</v>
      </c>
      <c r="G423" s="18" t="s">
        <v>159</v>
      </c>
      <c r="H423" s="18">
        <v>2022</v>
      </c>
      <c r="I423" s="17">
        <f t="shared" si="31"/>
        <v>17.5</v>
      </c>
      <c r="J423" s="17">
        <v>17.5</v>
      </c>
      <c r="K423" s="17"/>
      <c r="L423" s="17"/>
      <c r="M423" s="18" t="s">
        <v>95</v>
      </c>
      <c r="N423" s="18" t="s">
        <v>34</v>
      </c>
      <c r="O423" s="18" t="s">
        <v>35</v>
      </c>
      <c r="P423" s="18"/>
    </row>
    <row r="424" s="81" customFormat="1" ht="42" customHeight="1" spans="1:16">
      <c r="A424" s="96" t="s">
        <v>1020</v>
      </c>
      <c r="B424" s="9">
        <v>1</v>
      </c>
      <c r="C424" s="18" t="s">
        <v>24</v>
      </c>
      <c r="D424" s="18" t="s">
        <v>92</v>
      </c>
      <c r="E424" s="18">
        <v>1</v>
      </c>
      <c r="F424" s="18" t="s">
        <v>1021</v>
      </c>
      <c r="G424" s="18" t="s">
        <v>191</v>
      </c>
      <c r="H424" s="18">
        <v>2022</v>
      </c>
      <c r="I424" s="17">
        <f t="shared" si="31"/>
        <v>3</v>
      </c>
      <c r="J424" s="17">
        <v>3</v>
      </c>
      <c r="K424" s="17"/>
      <c r="L424" s="17"/>
      <c r="M424" s="18" t="s">
        <v>95</v>
      </c>
      <c r="N424" s="18" t="s">
        <v>34</v>
      </c>
      <c r="O424" s="18" t="s">
        <v>35</v>
      </c>
      <c r="P424" s="18"/>
    </row>
    <row r="425" s="81" customFormat="1" ht="42" customHeight="1" spans="1:16">
      <c r="A425" s="96" t="s">
        <v>1022</v>
      </c>
      <c r="B425" s="9">
        <v>1</v>
      </c>
      <c r="C425" s="18" t="s">
        <v>24</v>
      </c>
      <c r="D425" s="18" t="s">
        <v>92</v>
      </c>
      <c r="E425" s="18">
        <v>1</v>
      </c>
      <c r="F425" s="18" t="s">
        <v>1023</v>
      </c>
      <c r="G425" s="18" t="s">
        <v>173</v>
      </c>
      <c r="H425" s="18">
        <v>2022</v>
      </c>
      <c r="I425" s="17">
        <f t="shared" si="31"/>
        <v>7</v>
      </c>
      <c r="J425" s="17">
        <v>7</v>
      </c>
      <c r="K425" s="17"/>
      <c r="L425" s="17"/>
      <c r="M425" s="18" t="s">
        <v>95</v>
      </c>
      <c r="N425" s="18" t="s">
        <v>34</v>
      </c>
      <c r="O425" s="18" t="s">
        <v>35</v>
      </c>
      <c r="P425" s="18"/>
    </row>
    <row r="426" s="81" customFormat="1" ht="42" customHeight="1" spans="1:16">
      <c r="A426" s="96" t="s">
        <v>1024</v>
      </c>
      <c r="B426" s="9">
        <v>1</v>
      </c>
      <c r="C426" s="18" t="s">
        <v>24</v>
      </c>
      <c r="D426" s="18" t="s">
        <v>92</v>
      </c>
      <c r="E426" s="18">
        <v>1</v>
      </c>
      <c r="F426" s="18" t="s">
        <v>1025</v>
      </c>
      <c r="G426" s="18" t="s">
        <v>176</v>
      </c>
      <c r="H426" s="18">
        <v>2022</v>
      </c>
      <c r="I426" s="17">
        <f t="shared" si="31"/>
        <v>7</v>
      </c>
      <c r="J426" s="17">
        <v>7</v>
      </c>
      <c r="K426" s="17"/>
      <c r="L426" s="17"/>
      <c r="M426" s="18" t="s">
        <v>95</v>
      </c>
      <c r="N426" s="18" t="s">
        <v>34</v>
      </c>
      <c r="O426" s="18" t="s">
        <v>35</v>
      </c>
      <c r="P426" s="18"/>
    </row>
    <row r="427" s="81" customFormat="1" ht="71" customHeight="1" spans="1:16">
      <c r="A427" s="96" t="s">
        <v>1026</v>
      </c>
      <c r="B427" s="9">
        <v>1</v>
      </c>
      <c r="C427" s="18" t="s">
        <v>24</v>
      </c>
      <c r="D427" s="18" t="s">
        <v>92</v>
      </c>
      <c r="E427" s="18">
        <v>1</v>
      </c>
      <c r="F427" s="18" t="s">
        <v>1027</v>
      </c>
      <c r="G427" s="18" t="s">
        <v>425</v>
      </c>
      <c r="H427" s="18">
        <v>2022</v>
      </c>
      <c r="I427" s="17">
        <f t="shared" si="31"/>
        <v>21.5</v>
      </c>
      <c r="J427" s="17">
        <v>21.5</v>
      </c>
      <c r="K427" s="17"/>
      <c r="L427" s="17"/>
      <c r="M427" s="18" t="s">
        <v>95</v>
      </c>
      <c r="N427" s="18" t="s">
        <v>34</v>
      </c>
      <c r="O427" s="18" t="s">
        <v>35</v>
      </c>
      <c r="P427" s="18"/>
    </row>
    <row r="428" s="81" customFormat="1" ht="42" customHeight="1" spans="1:16">
      <c r="A428" s="96" t="s">
        <v>1028</v>
      </c>
      <c r="B428" s="9">
        <v>1</v>
      </c>
      <c r="C428" s="18" t="s">
        <v>24</v>
      </c>
      <c r="D428" s="18" t="s">
        <v>92</v>
      </c>
      <c r="E428" s="18">
        <v>1</v>
      </c>
      <c r="F428" s="18" t="s">
        <v>1029</v>
      </c>
      <c r="G428" s="18" t="s">
        <v>257</v>
      </c>
      <c r="H428" s="18">
        <v>2022</v>
      </c>
      <c r="I428" s="17">
        <f t="shared" si="31"/>
        <v>6</v>
      </c>
      <c r="J428" s="17">
        <v>6</v>
      </c>
      <c r="K428" s="17"/>
      <c r="L428" s="17"/>
      <c r="M428" s="18" t="s">
        <v>95</v>
      </c>
      <c r="N428" s="18" t="s">
        <v>34</v>
      </c>
      <c r="O428" s="18" t="s">
        <v>35</v>
      </c>
      <c r="P428" s="18"/>
    </row>
    <row r="429" s="81" customFormat="1" ht="42" customHeight="1" spans="1:16">
      <c r="A429" s="96" t="s">
        <v>1030</v>
      </c>
      <c r="B429" s="9">
        <v>1</v>
      </c>
      <c r="C429" s="18" t="s">
        <v>24</v>
      </c>
      <c r="D429" s="18" t="s">
        <v>92</v>
      </c>
      <c r="E429" s="18">
        <v>1</v>
      </c>
      <c r="F429" s="18" t="s">
        <v>1031</v>
      </c>
      <c r="G429" s="18" t="s">
        <v>179</v>
      </c>
      <c r="H429" s="18">
        <v>2022</v>
      </c>
      <c r="I429" s="17">
        <f t="shared" si="31"/>
        <v>425.65</v>
      </c>
      <c r="J429" s="17">
        <v>425.65</v>
      </c>
      <c r="K429" s="17"/>
      <c r="L429" s="17"/>
      <c r="M429" s="18" t="s">
        <v>95</v>
      </c>
      <c r="N429" s="18" t="s">
        <v>34</v>
      </c>
      <c r="O429" s="18" t="s">
        <v>35</v>
      </c>
      <c r="P429" s="18"/>
    </row>
    <row r="430" s="4" customFormat="1" ht="55" customHeight="1" spans="1:16">
      <c r="A430" s="121" t="s">
        <v>1032</v>
      </c>
      <c r="B430" s="94">
        <v>1</v>
      </c>
      <c r="C430" s="94" t="s">
        <v>24</v>
      </c>
      <c r="D430" s="94" t="s">
        <v>74</v>
      </c>
      <c r="E430" s="94">
        <v>1</v>
      </c>
      <c r="F430" s="121" t="s">
        <v>1033</v>
      </c>
      <c r="G430" s="122" t="s">
        <v>1034</v>
      </c>
      <c r="H430" s="94">
        <v>2022</v>
      </c>
      <c r="I430" s="94">
        <f t="shared" si="31"/>
        <v>140</v>
      </c>
      <c r="J430" s="104">
        <v>140</v>
      </c>
      <c r="K430" s="104"/>
      <c r="L430" s="104"/>
      <c r="M430" s="94" t="s">
        <v>350</v>
      </c>
      <c r="N430" s="94" t="s">
        <v>34</v>
      </c>
      <c r="O430" s="94"/>
      <c r="P430" s="94"/>
    </row>
    <row r="431" s="4" customFormat="1" ht="55" customHeight="1" spans="1:16">
      <c r="A431" s="121" t="s">
        <v>1035</v>
      </c>
      <c r="B431" s="94">
        <v>1</v>
      </c>
      <c r="C431" s="94" t="s">
        <v>24</v>
      </c>
      <c r="D431" s="94" t="s">
        <v>666</v>
      </c>
      <c r="E431" s="94">
        <v>2300</v>
      </c>
      <c r="F431" s="121" t="s">
        <v>1036</v>
      </c>
      <c r="G431" s="122" t="s">
        <v>1037</v>
      </c>
      <c r="H431" s="94">
        <v>2022</v>
      </c>
      <c r="I431" s="94">
        <f t="shared" si="31"/>
        <v>200</v>
      </c>
      <c r="J431" s="104">
        <v>200</v>
      </c>
      <c r="K431" s="104"/>
      <c r="L431" s="104"/>
      <c r="M431" s="94" t="s">
        <v>350</v>
      </c>
      <c r="N431" s="94" t="s">
        <v>34</v>
      </c>
      <c r="O431" s="94"/>
      <c r="P431" s="94"/>
    </row>
    <row r="432" s="4" customFormat="1" ht="55" customHeight="1" spans="1:16">
      <c r="A432" s="121" t="s">
        <v>1038</v>
      </c>
      <c r="B432" s="94">
        <v>1</v>
      </c>
      <c r="C432" s="94" t="s">
        <v>24</v>
      </c>
      <c r="D432" s="94" t="s">
        <v>74</v>
      </c>
      <c r="E432" s="94">
        <v>1</v>
      </c>
      <c r="F432" s="121" t="s">
        <v>1039</v>
      </c>
      <c r="G432" s="122" t="s">
        <v>1040</v>
      </c>
      <c r="H432" s="94">
        <v>2022</v>
      </c>
      <c r="I432" s="94">
        <f t="shared" si="31"/>
        <v>31.78</v>
      </c>
      <c r="J432" s="104">
        <v>31.78</v>
      </c>
      <c r="K432" s="104"/>
      <c r="L432" s="104"/>
      <c r="M432" s="94" t="s">
        <v>350</v>
      </c>
      <c r="N432" s="94" t="s">
        <v>34</v>
      </c>
      <c r="O432" s="94"/>
      <c r="P432" s="94"/>
    </row>
    <row r="433" s="4" customFormat="1" ht="78" customHeight="1" spans="1:16">
      <c r="A433" s="121" t="s">
        <v>1041</v>
      </c>
      <c r="B433" s="94">
        <v>1</v>
      </c>
      <c r="C433" s="94" t="s">
        <v>24</v>
      </c>
      <c r="D433" s="94" t="s">
        <v>60</v>
      </c>
      <c r="E433" s="94">
        <v>7.6</v>
      </c>
      <c r="F433" s="121" t="s">
        <v>1042</v>
      </c>
      <c r="G433" s="122" t="s">
        <v>1043</v>
      </c>
      <c r="H433" s="94">
        <v>2022</v>
      </c>
      <c r="I433" s="94">
        <f t="shared" si="31"/>
        <v>200</v>
      </c>
      <c r="J433" s="104">
        <v>200</v>
      </c>
      <c r="K433" s="104"/>
      <c r="L433" s="104"/>
      <c r="M433" s="94" t="s">
        <v>350</v>
      </c>
      <c r="N433" s="94" t="s">
        <v>34</v>
      </c>
      <c r="O433" s="94"/>
      <c r="P433" s="94"/>
    </row>
    <row r="434" s="4" customFormat="1" ht="55" customHeight="1" spans="1:16">
      <c r="A434" s="121" t="s">
        <v>1044</v>
      </c>
      <c r="B434" s="94">
        <v>1</v>
      </c>
      <c r="C434" s="94" t="s">
        <v>24</v>
      </c>
      <c r="D434" s="94" t="s">
        <v>74</v>
      </c>
      <c r="E434" s="94">
        <v>1</v>
      </c>
      <c r="F434" s="121" t="s">
        <v>1045</v>
      </c>
      <c r="G434" s="122" t="s">
        <v>1046</v>
      </c>
      <c r="H434" s="94">
        <v>2022</v>
      </c>
      <c r="I434" s="94">
        <f t="shared" ref="I434:I474" si="32">J434+K434+L434</f>
        <v>64</v>
      </c>
      <c r="J434" s="104">
        <v>64</v>
      </c>
      <c r="K434" s="104"/>
      <c r="L434" s="104"/>
      <c r="M434" s="94" t="s">
        <v>350</v>
      </c>
      <c r="N434" s="94" t="s">
        <v>34</v>
      </c>
      <c r="O434" s="94"/>
      <c r="P434" s="94"/>
    </row>
    <row r="435" s="4" customFormat="1" ht="55" customHeight="1" spans="1:16">
      <c r="A435" s="121" t="s">
        <v>1047</v>
      </c>
      <c r="B435" s="94">
        <v>1</v>
      </c>
      <c r="C435" s="94" t="s">
        <v>24</v>
      </c>
      <c r="D435" s="94" t="s">
        <v>74</v>
      </c>
      <c r="E435" s="94">
        <v>1</v>
      </c>
      <c r="F435" s="121" t="s">
        <v>1048</v>
      </c>
      <c r="G435" s="122" t="s">
        <v>1049</v>
      </c>
      <c r="H435" s="94">
        <v>2022</v>
      </c>
      <c r="I435" s="94">
        <f t="shared" si="32"/>
        <v>76.8</v>
      </c>
      <c r="J435" s="104">
        <v>76.8</v>
      </c>
      <c r="K435" s="104"/>
      <c r="L435" s="104"/>
      <c r="M435" s="94" t="s">
        <v>350</v>
      </c>
      <c r="N435" s="94" t="s">
        <v>34</v>
      </c>
      <c r="O435" s="94"/>
      <c r="P435" s="94"/>
    </row>
    <row r="436" s="4" customFormat="1" ht="55" customHeight="1" spans="1:16">
      <c r="A436" s="121" t="s">
        <v>1050</v>
      </c>
      <c r="B436" s="94">
        <v>1</v>
      </c>
      <c r="C436" s="94" t="s">
        <v>24</v>
      </c>
      <c r="D436" s="94" t="s">
        <v>74</v>
      </c>
      <c r="E436" s="94">
        <v>1</v>
      </c>
      <c r="F436" s="121" t="s">
        <v>1051</v>
      </c>
      <c r="G436" s="122" t="s">
        <v>1052</v>
      </c>
      <c r="H436" s="94">
        <v>2022</v>
      </c>
      <c r="I436" s="94">
        <f t="shared" si="32"/>
        <v>200</v>
      </c>
      <c r="J436" s="104">
        <v>200</v>
      </c>
      <c r="K436" s="104"/>
      <c r="L436" s="104"/>
      <c r="M436" s="94" t="s">
        <v>350</v>
      </c>
      <c r="N436" s="94" t="s">
        <v>34</v>
      </c>
      <c r="O436" s="94"/>
      <c r="P436" s="94"/>
    </row>
    <row r="437" s="4" customFormat="1" ht="55" customHeight="1" spans="1:16">
      <c r="A437" s="121" t="s">
        <v>1053</v>
      </c>
      <c r="B437" s="94">
        <v>1</v>
      </c>
      <c r="C437" s="94" t="s">
        <v>24</v>
      </c>
      <c r="D437" s="94" t="s">
        <v>74</v>
      </c>
      <c r="E437" s="94">
        <v>1</v>
      </c>
      <c r="F437" s="121" t="s">
        <v>1054</v>
      </c>
      <c r="G437" s="122" t="s">
        <v>1055</v>
      </c>
      <c r="H437" s="94">
        <v>2022</v>
      </c>
      <c r="I437" s="94">
        <f t="shared" si="32"/>
        <v>200</v>
      </c>
      <c r="J437" s="104">
        <v>200</v>
      </c>
      <c r="K437" s="104"/>
      <c r="L437" s="104"/>
      <c r="M437" s="94" t="s">
        <v>350</v>
      </c>
      <c r="N437" s="94" t="s">
        <v>34</v>
      </c>
      <c r="O437" s="94"/>
      <c r="P437" s="94"/>
    </row>
    <row r="438" s="4" customFormat="1" ht="55" customHeight="1" spans="1:16">
      <c r="A438" s="121" t="s">
        <v>1056</v>
      </c>
      <c r="B438" s="94">
        <v>1</v>
      </c>
      <c r="C438" s="94" t="s">
        <v>24</v>
      </c>
      <c r="D438" s="94" t="s">
        <v>74</v>
      </c>
      <c r="E438" s="94">
        <v>1</v>
      </c>
      <c r="F438" s="121" t="s">
        <v>1057</v>
      </c>
      <c r="G438" s="122" t="s">
        <v>1058</v>
      </c>
      <c r="H438" s="94">
        <v>2022</v>
      </c>
      <c r="I438" s="94">
        <f t="shared" si="32"/>
        <v>200</v>
      </c>
      <c r="J438" s="104">
        <v>200</v>
      </c>
      <c r="K438" s="104"/>
      <c r="L438" s="104"/>
      <c r="M438" s="94" t="s">
        <v>350</v>
      </c>
      <c r="N438" s="94" t="s">
        <v>34</v>
      </c>
      <c r="O438" s="94"/>
      <c r="P438" s="94"/>
    </row>
    <row r="439" s="4" customFormat="1" ht="55" customHeight="1" spans="1:16">
      <c r="A439" s="121" t="s">
        <v>1059</v>
      </c>
      <c r="B439" s="94">
        <v>1</v>
      </c>
      <c r="C439" s="94" t="s">
        <v>24</v>
      </c>
      <c r="D439" s="94" t="s">
        <v>74</v>
      </c>
      <c r="E439" s="94">
        <v>1</v>
      </c>
      <c r="F439" s="121" t="s">
        <v>1060</v>
      </c>
      <c r="G439" s="122" t="s">
        <v>1061</v>
      </c>
      <c r="H439" s="94">
        <v>2022</v>
      </c>
      <c r="I439" s="94">
        <f t="shared" si="32"/>
        <v>131</v>
      </c>
      <c r="J439" s="104">
        <v>131</v>
      </c>
      <c r="K439" s="104"/>
      <c r="L439" s="104"/>
      <c r="M439" s="94" t="s">
        <v>350</v>
      </c>
      <c r="N439" s="94" t="s">
        <v>34</v>
      </c>
      <c r="O439" s="94"/>
      <c r="P439" s="94"/>
    </row>
    <row r="440" s="4" customFormat="1" ht="55" customHeight="1" spans="1:16">
      <c r="A440" s="121" t="s">
        <v>1062</v>
      </c>
      <c r="B440" s="94">
        <v>1</v>
      </c>
      <c r="C440" s="94" t="s">
        <v>24</v>
      </c>
      <c r="D440" s="94" t="s">
        <v>74</v>
      </c>
      <c r="E440" s="94">
        <v>1</v>
      </c>
      <c r="F440" s="121" t="s">
        <v>1063</v>
      </c>
      <c r="G440" s="122" t="s">
        <v>1064</v>
      </c>
      <c r="H440" s="94">
        <v>2022</v>
      </c>
      <c r="I440" s="94">
        <f t="shared" si="32"/>
        <v>157.65</v>
      </c>
      <c r="J440" s="104">
        <v>157.65</v>
      </c>
      <c r="K440" s="104"/>
      <c r="L440" s="104"/>
      <c r="M440" s="94" t="s">
        <v>350</v>
      </c>
      <c r="N440" s="94" t="s">
        <v>34</v>
      </c>
      <c r="O440" s="94"/>
      <c r="P440" s="94"/>
    </row>
    <row r="441" s="4" customFormat="1" ht="55" customHeight="1" spans="1:16">
      <c r="A441" s="121" t="s">
        <v>1065</v>
      </c>
      <c r="B441" s="94">
        <v>1</v>
      </c>
      <c r="C441" s="94" t="s">
        <v>24</v>
      </c>
      <c r="D441" s="94" t="s">
        <v>74</v>
      </c>
      <c r="E441" s="94">
        <v>1</v>
      </c>
      <c r="F441" s="121" t="s">
        <v>1066</v>
      </c>
      <c r="G441" s="122" t="s">
        <v>1067</v>
      </c>
      <c r="H441" s="94">
        <v>2022</v>
      </c>
      <c r="I441" s="94">
        <f t="shared" si="32"/>
        <v>139</v>
      </c>
      <c r="J441" s="104">
        <v>139</v>
      </c>
      <c r="K441" s="104"/>
      <c r="L441" s="104"/>
      <c r="M441" s="94" t="s">
        <v>350</v>
      </c>
      <c r="N441" s="94" t="s">
        <v>34</v>
      </c>
      <c r="O441" s="94"/>
      <c r="P441" s="94"/>
    </row>
    <row r="442" s="4" customFormat="1" ht="64" customHeight="1" spans="1:16">
      <c r="A442" s="121" t="s">
        <v>1068</v>
      </c>
      <c r="B442" s="94">
        <v>1</v>
      </c>
      <c r="C442" s="94" t="s">
        <v>24</v>
      </c>
      <c r="D442" s="94" t="s">
        <v>74</v>
      </c>
      <c r="E442" s="94">
        <v>1</v>
      </c>
      <c r="F442" s="121" t="s">
        <v>1069</v>
      </c>
      <c r="G442" s="122" t="s">
        <v>1070</v>
      </c>
      <c r="H442" s="94">
        <v>2022</v>
      </c>
      <c r="I442" s="94">
        <f t="shared" si="32"/>
        <v>200</v>
      </c>
      <c r="J442" s="104">
        <v>200</v>
      </c>
      <c r="K442" s="104"/>
      <c r="L442" s="104"/>
      <c r="M442" s="94" t="s">
        <v>350</v>
      </c>
      <c r="N442" s="94" t="s">
        <v>34</v>
      </c>
      <c r="O442" s="94"/>
      <c r="P442" s="94"/>
    </row>
    <row r="443" s="4" customFormat="1" ht="45" customHeight="1" spans="1:16">
      <c r="A443" s="121" t="s">
        <v>1071</v>
      </c>
      <c r="B443" s="94">
        <v>1</v>
      </c>
      <c r="C443" s="94" t="s">
        <v>24</v>
      </c>
      <c r="D443" s="94" t="s">
        <v>74</v>
      </c>
      <c r="E443" s="94">
        <v>1</v>
      </c>
      <c r="F443" s="121" t="s">
        <v>1072</v>
      </c>
      <c r="G443" s="122" t="s">
        <v>1073</v>
      </c>
      <c r="H443" s="94">
        <v>2022</v>
      </c>
      <c r="I443" s="94">
        <f t="shared" si="32"/>
        <v>100</v>
      </c>
      <c r="J443" s="104"/>
      <c r="K443" s="105">
        <v>100</v>
      </c>
      <c r="L443" s="104"/>
      <c r="M443" s="94" t="s">
        <v>350</v>
      </c>
      <c r="N443" s="94" t="s">
        <v>34</v>
      </c>
      <c r="O443" s="94"/>
      <c r="P443" s="94"/>
    </row>
    <row r="444" s="4" customFormat="1" ht="55" customHeight="1" spans="1:16">
      <c r="A444" s="121" t="s">
        <v>1074</v>
      </c>
      <c r="B444" s="94">
        <v>1</v>
      </c>
      <c r="C444" s="94" t="s">
        <v>24</v>
      </c>
      <c r="D444" s="94" t="s">
        <v>74</v>
      </c>
      <c r="E444" s="94">
        <v>1</v>
      </c>
      <c r="F444" s="121" t="s">
        <v>1075</v>
      </c>
      <c r="G444" s="122" t="s">
        <v>1076</v>
      </c>
      <c r="H444" s="94">
        <v>2022</v>
      </c>
      <c r="I444" s="94">
        <f t="shared" si="32"/>
        <v>68</v>
      </c>
      <c r="J444" s="104"/>
      <c r="K444" s="105">
        <v>68</v>
      </c>
      <c r="L444" s="104"/>
      <c r="M444" s="94" t="s">
        <v>350</v>
      </c>
      <c r="N444" s="94" t="s">
        <v>34</v>
      </c>
      <c r="O444" s="94"/>
      <c r="P444" s="94"/>
    </row>
    <row r="445" s="4" customFormat="1" ht="46" customHeight="1" spans="1:16">
      <c r="A445" s="121" t="s">
        <v>1077</v>
      </c>
      <c r="B445" s="94">
        <v>1</v>
      </c>
      <c r="C445" s="94" t="s">
        <v>24</v>
      </c>
      <c r="D445" s="94" t="s">
        <v>74</v>
      </c>
      <c r="E445" s="94">
        <v>1</v>
      </c>
      <c r="F445" s="121" t="s">
        <v>1078</v>
      </c>
      <c r="G445" s="122" t="s">
        <v>717</v>
      </c>
      <c r="H445" s="94">
        <v>2022</v>
      </c>
      <c r="I445" s="94">
        <f t="shared" si="32"/>
        <v>64.5</v>
      </c>
      <c r="J445" s="104">
        <v>64.5</v>
      </c>
      <c r="K445" s="104"/>
      <c r="L445" s="104"/>
      <c r="M445" s="94" t="s">
        <v>350</v>
      </c>
      <c r="N445" s="94" t="s">
        <v>34</v>
      </c>
      <c r="O445" s="94"/>
      <c r="P445" s="94"/>
    </row>
    <row r="446" s="4" customFormat="1" ht="46" customHeight="1" spans="1:16">
      <c r="A446" s="121" t="s">
        <v>1079</v>
      </c>
      <c r="B446" s="94">
        <v>1</v>
      </c>
      <c r="C446" s="94" t="s">
        <v>24</v>
      </c>
      <c r="D446" s="94" t="s">
        <v>74</v>
      </c>
      <c r="E446" s="94">
        <v>1</v>
      </c>
      <c r="F446" s="121" t="s">
        <v>1080</v>
      </c>
      <c r="G446" s="122" t="s">
        <v>687</v>
      </c>
      <c r="H446" s="94">
        <v>2022</v>
      </c>
      <c r="I446" s="94">
        <f t="shared" si="32"/>
        <v>30</v>
      </c>
      <c r="J446" s="104">
        <v>30</v>
      </c>
      <c r="K446" s="104"/>
      <c r="L446" s="104"/>
      <c r="M446" s="94" t="s">
        <v>350</v>
      </c>
      <c r="N446" s="94" t="s">
        <v>34</v>
      </c>
      <c r="O446" s="94"/>
      <c r="P446" s="94"/>
    </row>
    <row r="447" s="4" customFormat="1" ht="46" customHeight="1" spans="1:16">
      <c r="A447" s="121" t="s">
        <v>1081</v>
      </c>
      <c r="B447" s="94">
        <v>1</v>
      </c>
      <c r="C447" s="94" t="s">
        <v>24</v>
      </c>
      <c r="D447" s="94" t="s">
        <v>74</v>
      </c>
      <c r="E447" s="94">
        <v>1</v>
      </c>
      <c r="F447" s="121" t="s">
        <v>1082</v>
      </c>
      <c r="G447" s="122" t="s">
        <v>1083</v>
      </c>
      <c r="H447" s="94">
        <v>2022</v>
      </c>
      <c r="I447" s="94">
        <f t="shared" si="32"/>
        <v>150</v>
      </c>
      <c r="J447" s="104">
        <v>150</v>
      </c>
      <c r="K447" s="104"/>
      <c r="L447" s="104"/>
      <c r="M447" s="94" t="s">
        <v>350</v>
      </c>
      <c r="N447" s="94" t="s">
        <v>34</v>
      </c>
      <c r="O447" s="94"/>
      <c r="P447" s="94"/>
    </row>
    <row r="448" s="4" customFormat="1" ht="46" customHeight="1" spans="1:16">
      <c r="A448" s="121" t="s">
        <v>1084</v>
      </c>
      <c r="B448" s="94">
        <v>1</v>
      </c>
      <c r="C448" s="94" t="s">
        <v>24</v>
      </c>
      <c r="D448" s="94" t="s">
        <v>74</v>
      </c>
      <c r="E448" s="94">
        <v>1</v>
      </c>
      <c r="F448" s="121" t="s">
        <v>1085</v>
      </c>
      <c r="G448" s="122" t="s">
        <v>720</v>
      </c>
      <c r="H448" s="94">
        <v>2022</v>
      </c>
      <c r="I448" s="94">
        <f t="shared" si="32"/>
        <v>78</v>
      </c>
      <c r="J448" s="104">
        <v>78</v>
      </c>
      <c r="K448" s="104"/>
      <c r="L448" s="104"/>
      <c r="M448" s="94" t="s">
        <v>350</v>
      </c>
      <c r="N448" s="94" t="s">
        <v>34</v>
      </c>
      <c r="O448" s="94"/>
      <c r="P448" s="94"/>
    </row>
    <row r="449" s="4" customFormat="1" ht="46" customHeight="1" spans="1:16">
      <c r="A449" s="121" t="s">
        <v>1086</v>
      </c>
      <c r="B449" s="94">
        <v>1</v>
      </c>
      <c r="C449" s="94" t="s">
        <v>24</v>
      </c>
      <c r="D449" s="94" t="s">
        <v>74</v>
      </c>
      <c r="E449" s="94">
        <v>1</v>
      </c>
      <c r="F449" s="121" t="s">
        <v>1087</v>
      </c>
      <c r="G449" s="122" t="s">
        <v>1088</v>
      </c>
      <c r="H449" s="94">
        <v>2022</v>
      </c>
      <c r="I449" s="94">
        <f t="shared" si="32"/>
        <v>150</v>
      </c>
      <c r="J449" s="104">
        <v>150</v>
      </c>
      <c r="K449" s="104"/>
      <c r="L449" s="104"/>
      <c r="M449" s="94" t="s">
        <v>350</v>
      </c>
      <c r="N449" s="94" t="s">
        <v>34</v>
      </c>
      <c r="O449" s="94"/>
      <c r="P449" s="94"/>
    </row>
    <row r="450" s="4" customFormat="1" ht="46" customHeight="1" spans="1:16">
      <c r="A450" s="121" t="s">
        <v>1089</v>
      </c>
      <c r="B450" s="94">
        <v>1</v>
      </c>
      <c r="C450" s="94" t="s">
        <v>24</v>
      </c>
      <c r="D450" s="94" t="s">
        <v>74</v>
      </c>
      <c r="E450" s="94">
        <v>1</v>
      </c>
      <c r="F450" s="121" t="s">
        <v>1090</v>
      </c>
      <c r="G450" s="122" t="s">
        <v>1091</v>
      </c>
      <c r="H450" s="94">
        <v>2022</v>
      </c>
      <c r="I450" s="94">
        <f t="shared" si="32"/>
        <v>150</v>
      </c>
      <c r="J450" s="104">
        <v>150</v>
      </c>
      <c r="K450" s="104"/>
      <c r="L450" s="104"/>
      <c r="M450" s="94" t="s">
        <v>350</v>
      </c>
      <c r="N450" s="94" t="s">
        <v>34</v>
      </c>
      <c r="O450" s="94"/>
      <c r="P450" s="94"/>
    </row>
    <row r="451" s="4" customFormat="1" ht="46" customHeight="1" spans="1:16">
      <c r="A451" s="121" t="s">
        <v>1092</v>
      </c>
      <c r="B451" s="94">
        <v>1</v>
      </c>
      <c r="C451" s="94" t="s">
        <v>24</v>
      </c>
      <c r="D451" s="94" t="s">
        <v>74</v>
      </c>
      <c r="E451" s="94">
        <v>1</v>
      </c>
      <c r="F451" s="121" t="s">
        <v>1093</v>
      </c>
      <c r="G451" s="122" t="s">
        <v>1094</v>
      </c>
      <c r="H451" s="94">
        <v>2022</v>
      </c>
      <c r="I451" s="94">
        <f t="shared" si="32"/>
        <v>150</v>
      </c>
      <c r="J451" s="104">
        <v>150</v>
      </c>
      <c r="K451" s="104"/>
      <c r="L451" s="104"/>
      <c r="M451" s="94" t="s">
        <v>350</v>
      </c>
      <c r="N451" s="94" t="s">
        <v>34</v>
      </c>
      <c r="O451" s="94"/>
      <c r="P451" s="94"/>
    </row>
    <row r="452" s="4" customFormat="1" ht="46" customHeight="1" spans="1:16">
      <c r="A452" s="121" t="s">
        <v>1095</v>
      </c>
      <c r="B452" s="94">
        <v>1</v>
      </c>
      <c r="C452" s="94" t="s">
        <v>24</v>
      </c>
      <c r="D452" s="94" t="s">
        <v>74</v>
      </c>
      <c r="E452" s="94">
        <v>1</v>
      </c>
      <c r="F452" s="121" t="s">
        <v>1096</v>
      </c>
      <c r="G452" s="122" t="s">
        <v>1097</v>
      </c>
      <c r="H452" s="94">
        <v>2022</v>
      </c>
      <c r="I452" s="94">
        <f t="shared" si="32"/>
        <v>150</v>
      </c>
      <c r="J452" s="104">
        <v>150</v>
      </c>
      <c r="K452" s="104"/>
      <c r="L452" s="104"/>
      <c r="M452" s="94" t="s">
        <v>350</v>
      </c>
      <c r="N452" s="94" t="s">
        <v>34</v>
      </c>
      <c r="O452" s="94"/>
      <c r="P452" s="94"/>
    </row>
    <row r="453" s="4" customFormat="1" ht="46" customHeight="1" spans="1:16">
      <c r="A453" s="121" t="s">
        <v>1098</v>
      </c>
      <c r="B453" s="94">
        <v>1</v>
      </c>
      <c r="C453" s="94" t="s">
        <v>24</v>
      </c>
      <c r="D453" s="94" t="s">
        <v>74</v>
      </c>
      <c r="E453" s="94">
        <v>1</v>
      </c>
      <c r="F453" s="121" t="s">
        <v>1099</v>
      </c>
      <c r="G453" s="122" t="s">
        <v>1100</v>
      </c>
      <c r="H453" s="94">
        <v>2022</v>
      </c>
      <c r="I453" s="94">
        <f t="shared" si="32"/>
        <v>200</v>
      </c>
      <c r="J453" s="104">
        <v>200</v>
      </c>
      <c r="K453" s="104"/>
      <c r="L453" s="104"/>
      <c r="M453" s="94" t="s">
        <v>350</v>
      </c>
      <c r="N453" s="94" t="s">
        <v>34</v>
      </c>
      <c r="O453" s="94"/>
      <c r="P453" s="94"/>
    </row>
    <row r="454" s="4" customFormat="1" ht="46" customHeight="1" spans="1:16">
      <c r="A454" s="121" t="s">
        <v>1101</v>
      </c>
      <c r="B454" s="94">
        <v>1</v>
      </c>
      <c r="C454" s="94" t="s">
        <v>24</v>
      </c>
      <c r="D454" s="94" t="s">
        <v>74</v>
      </c>
      <c r="E454" s="94">
        <v>1</v>
      </c>
      <c r="F454" s="121" t="s">
        <v>1102</v>
      </c>
      <c r="G454" s="122" t="s">
        <v>1103</v>
      </c>
      <c r="H454" s="94">
        <v>2022</v>
      </c>
      <c r="I454" s="94">
        <f t="shared" si="32"/>
        <v>100</v>
      </c>
      <c r="J454" s="104">
        <v>100</v>
      </c>
      <c r="K454" s="104"/>
      <c r="L454" s="104"/>
      <c r="M454" s="94" t="s">
        <v>350</v>
      </c>
      <c r="N454" s="94" t="s">
        <v>34</v>
      </c>
      <c r="O454" s="94"/>
      <c r="P454" s="94"/>
    </row>
    <row r="455" s="4" customFormat="1" ht="46" customHeight="1" spans="1:16">
      <c r="A455" s="121" t="s">
        <v>1104</v>
      </c>
      <c r="B455" s="94">
        <v>1</v>
      </c>
      <c r="C455" s="94" t="s">
        <v>24</v>
      </c>
      <c r="D455" s="94" t="s">
        <v>74</v>
      </c>
      <c r="E455" s="94">
        <v>1</v>
      </c>
      <c r="F455" s="121" t="s">
        <v>1105</v>
      </c>
      <c r="G455" s="122" t="s">
        <v>723</v>
      </c>
      <c r="H455" s="94">
        <v>2022</v>
      </c>
      <c r="I455" s="94">
        <f t="shared" si="32"/>
        <v>117</v>
      </c>
      <c r="J455" s="104">
        <v>117</v>
      </c>
      <c r="K455" s="104"/>
      <c r="L455" s="104"/>
      <c r="M455" s="94" t="s">
        <v>350</v>
      </c>
      <c r="N455" s="94" t="s">
        <v>34</v>
      </c>
      <c r="O455" s="94"/>
      <c r="P455" s="94"/>
    </row>
    <row r="456" s="4" customFormat="1" ht="46" customHeight="1" spans="1:16">
      <c r="A456" s="121" t="s">
        <v>1106</v>
      </c>
      <c r="B456" s="94">
        <v>1</v>
      </c>
      <c r="C456" s="94" t="s">
        <v>24</v>
      </c>
      <c r="D456" s="94" t="s">
        <v>74</v>
      </c>
      <c r="E456" s="94">
        <v>1</v>
      </c>
      <c r="F456" s="121" t="s">
        <v>1107</v>
      </c>
      <c r="G456" s="122" t="s">
        <v>726</v>
      </c>
      <c r="H456" s="94">
        <v>2022</v>
      </c>
      <c r="I456" s="94">
        <f t="shared" si="32"/>
        <v>121.2</v>
      </c>
      <c r="J456" s="104">
        <v>121.2</v>
      </c>
      <c r="K456" s="104"/>
      <c r="L456" s="104"/>
      <c r="M456" s="94" t="s">
        <v>350</v>
      </c>
      <c r="N456" s="94" t="s">
        <v>34</v>
      </c>
      <c r="O456" s="94"/>
      <c r="P456" s="94"/>
    </row>
    <row r="457" s="4" customFormat="1" ht="46" customHeight="1" spans="1:16">
      <c r="A457" s="121" t="s">
        <v>1108</v>
      </c>
      <c r="B457" s="94">
        <v>1</v>
      </c>
      <c r="C457" s="94" t="s">
        <v>24</v>
      </c>
      <c r="D457" s="94" t="s">
        <v>74</v>
      </c>
      <c r="E457" s="94">
        <v>1</v>
      </c>
      <c r="F457" s="121" t="s">
        <v>1109</v>
      </c>
      <c r="G457" s="122" t="s">
        <v>732</v>
      </c>
      <c r="H457" s="94">
        <v>2022</v>
      </c>
      <c r="I457" s="94">
        <f t="shared" si="32"/>
        <v>45</v>
      </c>
      <c r="J457" s="104">
        <v>45</v>
      </c>
      <c r="K457" s="104"/>
      <c r="L457" s="104"/>
      <c r="M457" s="94" t="s">
        <v>350</v>
      </c>
      <c r="N457" s="94" t="s">
        <v>34</v>
      </c>
      <c r="O457" s="94"/>
      <c r="P457" s="94"/>
    </row>
    <row r="458" s="4" customFormat="1" ht="46" customHeight="1" spans="1:16">
      <c r="A458" s="121" t="s">
        <v>1110</v>
      </c>
      <c r="B458" s="94">
        <v>1</v>
      </c>
      <c r="C458" s="94" t="s">
        <v>24</v>
      </c>
      <c r="D458" s="94" t="s">
        <v>74</v>
      </c>
      <c r="E458" s="94">
        <v>1</v>
      </c>
      <c r="F458" s="121" t="s">
        <v>1111</v>
      </c>
      <c r="G458" s="122" t="s">
        <v>735</v>
      </c>
      <c r="H458" s="94">
        <v>2022</v>
      </c>
      <c r="I458" s="94">
        <f t="shared" si="32"/>
        <v>115</v>
      </c>
      <c r="J458" s="104">
        <v>115</v>
      </c>
      <c r="K458" s="104"/>
      <c r="L458" s="104"/>
      <c r="M458" s="94" t="s">
        <v>350</v>
      </c>
      <c r="N458" s="94" t="s">
        <v>34</v>
      </c>
      <c r="O458" s="94"/>
      <c r="P458" s="94"/>
    </row>
    <row r="459" s="4" customFormat="1" ht="46" customHeight="1" spans="1:16">
      <c r="A459" s="121" t="s">
        <v>1112</v>
      </c>
      <c r="B459" s="94">
        <v>1</v>
      </c>
      <c r="C459" s="94" t="s">
        <v>24</v>
      </c>
      <c r="D459" s="94" t="s">
        <v>74</v>
      </c>
      <c r="E459" s="94">
        <v>1</v>
      </c>
      <c r="F459" s="121" t="s">
        <v>1113</v>
      </c>
      <c r="G459" s="122" t="s">
        <v>1114</v>
      </c>
      <c r="H459" s="94">
        <v>2022</v>
      </c>
      <c r="I459" s="94">
        <f t="shared" si="32"/>
        <v>150</v>
      </c>
      <c r="J459" s="104">
        <v>150</v>
      </c>
      <c r="K459" s="104"/>
      <c r="L459" s="104"/>
      <c r="M459" s="94" t="s">
        <v>350</v>
      </c>
      <c r="N459" s="94" t="s">
        <v>34</v>
      </c>
      <c r="O459" s="94"/>
      <c r="P459" s="94"/>
    </row>
    <row r="460" s="4" customFormat="1" ht="46" customHeight="1" spans="1:16">
      <c r="A460" s="121" t="s">
        <v>1115</v>
      </c>
      <c r="B460" s="94">
        <v>1</v>
      </c>
      <c r="C460" s="94" t="s">
        <v>24</v>
      </c>
      <c r="D460" s="94" t="s">
        <v>74</v>
      </c>
      <c r="E460" s="94">
        <v>1</v>
      </c>
      <c r="F460" s="121" t="s">
        <v>1116</v>
      </c>
      <c r="G460" s="122" t="s">
        <v>773</v>
      </c>
      <c r="H460" s="94">
        <v>2022</v>
      </c>
      <c r="I460" s="94">
        <f t="shared" si="32"/>
        <v>120</v>
      </c>
      <c r="J460" s="104">
        <v>120</v>
      </c>
      <c r="K460" s="104"/>
      <c r="L460" s="104"/>
      <c r="M460" s="94" t="s">
        <v>350</v>
      </c>
      <c r="N460" s="94" t="s">
        <v>34</v>
      </c>
      <c r="O460" s="94"/>
      <c r="P460" s="94"/>
    </row>
    <row r="461" s="4" customFormat="1" ht="46" customHeight="1" spans="1:16">
      <c r="A461" s="121" t="s">
        <v>1117</v>
      </c>
      <c r="B461" s="94">
        <v>1</v>
      </c>
      <c r="C461" s="94" t="s">
        <v>24</v>
      </c>
      <c r="D461" s="94" t="s">
        <v>74</v>
      </c>
      <c r="E461" s="94">
        <v>1</v>
      </c>
      <c r="F461" s="121" t="s">
        <v>1118</v>
      </c>
      <c r="G461" s="122" t="s">
        <v>776</v>
      </c>
      <c r="H461" s="94">
        <v>2022</v>
      </c>
      <c r="I461" s="94">
        <f t="shared" si="32"/>
        <v>98</v>
      </c>
      <c r="J461" s="104">
        <v>98</v>
      </c>
      <c r="K461" s="104"/>
      <c r="L461" s="104"/>
      <c r="M461" s="94" t="s">
        <v>350</v>
      </c>
      <c r="N461" s="94" t="s">
        <v>34</v>
      </c>
      <c r="O461" s="94"/>
      <c r="P461" s="94"/>
    </row>
    <row r="462" s="4" customFormat="1" ht="46" customHeight="1" spans="1:16">
      <c r="A462" s="121" t="s">
        <v>1119</v>
      </c>
      <c r="B462" s="94">
        <v>1</v>
      </c>
      <c r="C462" s="94" t="s">
        <v>24</v>
      </c>
      <c r="D462" s="94" t="s">
        <v>74</v>
      </c>
      <c r="E462" s="94">
        <v>1</v>
      </c>
      <c r="F462" s="121" t="s">
        <v>1120</v>
      </c>
      <c r="G462" s="122" t="s">
        <v>738</v>
      </c>
      <c r="H462" s="94">
        <v>2022</v>
      </c>
      <c r="I462" s="94">
        <f t="shared" si="32"/>
        <v>102</v>
      </c>
      <c r="J462" s="104">
        <v>102</v>
      </c>
      <c r="K462" s="104"/>
      <c r="L462" s="104"/>
      <c r="M462" s="94" t="s">
        <v>350</v>
      </c>
      <c r="N462" s="94" t="s">
        <v>34</v>
      </c>
      <c r="O462" s="94"/>
      <c r="P462" s="94"/>
    </row>
    <row r="463" s="4" customFormat="1" ht="46" customHeight="1" spans="1:16">
      <c r="A463" s="121" t="s">
        <v>1121</v>
      </c>
      <c r="B463" s="94">
        <v>1</v>
      </c>
      <c r="C463" s="94" t="s">
        <v>24</v>
      </c>
      <c r="D463" s="94" t="s">
        <v>74</v>
      </c>
      <c r="E463" s="94">
        <v>1</v>
      </c>
      <c r="F463" s="121" t="s">
        <v>1122</v>
      </c>
      <c r="G463" s="122" t="s">
        <v>741</v>
      </c>
      <c r="H463" s="94">
        <v>2022</v>
      </c>
      <c r="I463" s="94">
        <f t="shared" si="32"/>
        <v>102</v>
      </c>
      <c r="J463" s="104">
        <v>102</v>
      </c>
      <c r="K463" s="104"/>
      <c r="L463" s="104"/>
      <c r="M463" s="94" t="s">
        <v>350</v>
      </c>
      <c r="N463" s="94" t="s">
        <v>34</v>
      </c>
      <c r="O463" s="94"/>
      <c r="P463" s="94"/>
    </row>
    <row r="464" s="4" customFormat="1" ht="46" customHeight="1" spans="1:16">
      <c r="A464" s="121" t="s">
        <v>1123</v>
      </c>
      <c r="B464" s="94">
        <v>1</v>
      </c>
      <c r="C464" s="94" t="s">
        <v>24</v>
      </c>
      <c r="D464" s="94" t="s">
        <v>74</v>
      </c>
      <c r="E464" s="94">
        <v>1</v>
      </c>
      <c r="F464" s="121" t="s">
        <v>1124</v>
      </c>
      <c r="G464" s="122" t="s">
        <v>1125</v>
      </c>
      <c r="H464" s="94">
        <v>2022</v>
      </c>
      <c r="I464" s="94">
        <f t="shared" si="32"/>
        <v>150</v>
      </c>
      <c r="J464" s="104">
        <v>150</v>
      </c>
      <c r="K464" s="104"/>
      <c r="L464" s="104"/>
      <c r="M464" s="94" t="s">
        <v>350</v>
      </c>
      <c r="N464" s="94" t="s">
        <v>34</v>
      </c>
      <c r="O464" s="94"/>
      <c r="P464" s="94"/>
    </row>
    <row r="465" s="4" customFormat="1" ht="46" customHeight="1" spans="1:16">
      <c r="A465" s="121" t="s">
        <v>1126</v>
      </c>
      <c r="B465" s="94">
        <v>1</v>
      </c>
      <c r="C465" s="94" t="s">
        <v>24</v>
      </c>
      <c r="D465" s="94" t="s">
        <v>74</v>
      </c>
      <c r="E465" s="94">
        <v>1</v>
      </c>
      <c r="F465" s="121" t="s">
        <v>1127</v>
      </c>
      <c r="G465" s="122" t="s">
        <v>1128</v>
      </c>
      <c r="H465" s="94">
        <v>2022</v>
      </c>
      <c r="I465" s="94">
        <f t="shared" si="32"/>
        <v>150</v>
      </c>
      <c r="J465" s="104">
        <v>150</v>
      </c>
      <c r="K465" s="104"/>
      <c r="L465" s="104"/>
      <c r="M465" s="94" t="s">
        <v>350</v>
      </c>
      <c r="N465" s="94" t="s">
        <v>34</v>
      </c>
      <c r="O465" s="94"/>
      <c r="P465" s="94"/>
    </row>
    <row r="466" s="4" customFormat="1" ht="46" customHeight="1" spans="1:16">
      <c r="A466" s="121" t="s">
        <v>1129</v>
      </c>
      <c r="B466" s="94">
        <v>1</v>
      </c>
      <c r="C466" s="94" t="s">
        <v>24</v>
      </c>
      <c r="D466" s="94" t="s">
        <v>74</v>
      </c>
      <c r="E466" s="94">
        <v>1</v>
      </c>
      <c r="F466" s="121" t="s">
        <v>1130</v>
      </c>
      <c r="G466" s="122" t="s">
        <v>1131</v>
      </c>
      <c r="H466" s="94">
        <v>2022</v>
      </c>
      <c r="I466" s="94">
        <f t="shared" si="32"/>
        <v>139.6</v>
      </c>
      <c r="J466" s="104">
        <v>139.6</v>
      </c>
      <c r="K466" s="104"/>
      <c r="L466" s="104"/>
      <c r="M466" s="94" t="s">
        <v>350</v>
      </c>
      <c r="N466" s="94" t="s">
        <v>34</v>
      </c>
      <c r="O466" s="94"/>
      <c r="P466" s="94"/>
    </row>
    <row r="467" s="4" customFormat="1" ht="46" customHeight="1" spans="1:16">
      <c r="A467" s="121" t="s">
        <v>1132</v>
      </c>
      <c r="B467" s="94">
        <v>1</v>
      </c>
      <c r="C467" s="94" t="s">
        <v>24</v>
      </c>
      <c r="D467" s="94" t="s">
        <v>74</v>
      </c>
      <c r="E467" s="94">
        <v>1</v>
      </c>
      <c r="F467" s="121" t="s">
        <v>1133</v>
      </c>
      <c r="G467" s="122" t="s">
        <v>1134</v>
      </c>
      <c r="H467" s="94">
        <v>2022</v>
      </c>
      <c r="I467" s="94">
        <f t="shared" si="32"/>
        <v>139.1</v>
      </c>
      <c r="J467" s="104">
        <v>139.1</v>
      </c>
      <c r="K467" s="104"/>
      <c r="L467" s="104"/>
      <c r="M467" s="94" t="s">
        <v>350</v>
      </c>
      <c r="N467" s="94" t="s">
        <v>34</v>
      </c>
      <c r="O467" s="94"/>
      <c r="P467" s="94"/>
    </row>
    <row r="468" s="4" customFormat="1" ht="46" customHeight="1" spans="1:16">
      <c r="A468" s="121" t="s">
        <v>1135</v>
      </c>
      <c r="B468" s="94">
        <v>1</v>
      </c>
      <c r="C468" s="94" t="s">
        <v>24</v>
      </c>
      <c r="D468" s="94" t="s">
        <v>74</v>
      </c>
      <c r="E468" s="94">
        <v>1</v>
      </c>
      <c r="F468" s="121" t="s">
        <v>1136</v>
      </c>
      <c r="G468" s="122" t="s">
        <v>1137</v>
      </c>
      <c r="H468" s="94">
        <v>2022</v>
      </c>
      <c r="I468" s="94">
        <f t="shared" si="32"/>
        <v>150</v>
      </c>
      <c r="J468" s="104">
        <v>150</v>
      </c>
      <c r="K468" s="104"/>
      <c r="L468" s="104"/>
      <c r="M468" s="94" t="s">
        <v>350</v>
      </c>
      <c r="N468" s="94" t="s">
        <v>34</v>
      </c>
      <c r="O468" s="94"/>
      <c r="P468" s="94"/>
    </row>
    <row r="469" s="4" customFormat="1" ht="46" customHeight="1" spans="1:16">
      <c r="A469" s="121" t="s">
        <v>1138</v>
      </c>
      <c r="B469" s="94">
        <v>1</v>
      </c>
      <c r="C469" s="94" t="s">
        <v>24</v>
      </c>
      <c r="D469" s="94" t="s">
        <v>74</v>
      </c>
      <c r="E469" s="94">
        <v>1</v>
      </c>
      <c r="F469" s="121" t="s">
        <v>1139</v>
      </c>
      <c r="G469" s="122" t="s">
        <v>1140</v>
      </c>
      <c r="H469" s="94">
        <v>2022</v>
      </c>
      <c r="I469" s="94">
        <f t="shared" si="32"/>
        <v>150</v>
      </c>
      <c r="J469" s="104">
        <v>150</v>
      </c>
      <c r="K469" s="104"/>
      <c r="L469" s="104"/>
      <c r="M469" s="94" t="s">
        <v>350</v>
      </c>
      <c r="N469" s="94" t="s">
        <v>34</v>
      </c>
      <c r="O469" s="94"/>
      <c r="P469" s="94"/>
    </row>
    <row r="470" s="4" customFormat="1" ht="46" customHeight="1" spans="1:16">
      <c r="A470" s="121" t="s">
        <v>1141</v>
      </c>
      <c r="B470" s="94">
        <v>1</v>
      </c>
      <c r="C470" s="94" t="s">
        <v>24</v>
      </c>
      <c r="D470" s="94" t="s">
        <v>74</v>
      </c>
      <c r="E470" s="94">
        <v>1</v>
      </c>
      <c r="F470" s="121" t="s">
        <v>1142</v>
      </c>
      <c r="G470" s="122" t="s">
        <v>1143</v>
      </c>
      <c r="H470" s="94">
        <v>2022</v>
      </c>
      <c r="I470" s="94">
        <f t="shared" si="32"/>
        <v>98</v>
      </c>
      <c r="J470" s="104">
        <v>98</v>
      </c>
      <c r="K470" s="104"/>
      <c r="L470" s="104"/>
      <c r="M470" s="94" t="s">
        <v>350</v>
      </c>
      <c r="N470" s="94" t="s">
        <v>34</v>
      </c>
      <c r="O470" s="94"/>
      <c r="P470" s="94"/>
    </row>
    <row r="471" s="4" customFormat="1" ht="46" customHeight="1" spans="1:16">
      <c r="A471" s="121" t="s">
        <v>1144</v>
      </c>
      <c r="B471" s="94">
        <v>1</v>
      </c>
      <c r="C471" s="94" t="s">
        <v>24</v>
      </c>
      <c r="D471" s="94" t="s">
        <v>74</v>
      </c>
      <c r="E471" s="94">
        <v>1</v>
      </c>
      <c r="F471" s="121" t="s">
        <v>1145</v>
      </c>
      <c r="G471" s="122" t="s">
        <v>1146</v>
      </c>
      <c r="H471" s="94">
        <v>2022</v>
      </c>
      <c r="I471" s="94">
        <f t="shared" si="32"/>
        <v>71.3</v>
      </c>
      <c r="J471" s="104">
        <v>71.3</v>
      </c>
      <c r="K471" s="104"/>
      <c r="L471" s="104"/>
      <c r="M471" s="94" t="s">
        <v>350</v>
      </c>
      <c r="N471" s="94" t="s">
        <v>34</v>
      </c>
      <c r="O471" s="94"/>
      <c r="P471" s="94"/>
    </row>
    <row r="472" s="4" customFormat="1" ht="46" customHeight="1" spans="1:16">
      <c r="A472" s="121" t="s">
        <v>1147</v>
      </c>
      <c r="B472" s="94">
        <v>1</v>
      </c>
      <c r="C472" s="94" t="s">
        <v>24</v>
      </c>
      <c r="D472" s="94" t="s">
        <v>74</v>
      </c>
      <c r="E472" s="94">
        <v>1</v>
      </c>
      <c r="F472" s="121" t="s">
        <v>1148</v>
      </c>
      <c r="G472" s="122" t="s">
        <v>711</v>
      </c>
      <c r="H472" s="94">
        <v>2022</v>
      </c>
      <c r="I472" s="94">
        <f t="shared" si="32"/>
        <v>26.2</v>
      </c>
      <c r="J472" s="104"/>
      <c r="K472" s="105">
        <v>26.2</v>
      </c>
      <c r="L472" s="104"/>
      <c r="M472" s="94" t="s">
        <v>350</v>
      </c>
      <c r="N472" s="94" t="s">
        <v>34</v>
      </c>
      <c r="O472" s="94"/>
      <c r="P472" s="94"/>
    </row>
    <row r="473" s="4" customFormat="1" ht="46" customHeight="1" spans="1:16">
      <c r="A473" s="121" t="s">
        <v>1149</v>
      </c>
      <c r="B473" s="94">
        <v>1</v>
      </c>
      <c r="C473" s="94" t="s">
        <v>24</v>
      </c>
      <c r="D473" s="94" t="s">
        <v>74</v>
      </c>
      <c r="E473" s="94">
        <v>1</v>
      </c>
      <c r="F473" s="121" t="s">
        <v>1150</v>
      </c>
      <c r="G473" s="122" t="s">
        <v>1151</v>
      </c>
      <c r="H473" s="94">
        <v>2022</v>
      </c>
      <c r="I473" s="94">
        <f t="shared" si="32"/>
        <v>50</v>
      </c>
      <c r="J473" s="104"/>
      <c r="K473" s="105">
        <v>50</v>
      </c>
      <c r="L473" s="104"/>
      <c r="M473" s="94" t="s">
        <v>350</v>
      </c>
      <c r="N473" s="94" t="s">
        <v>34</v>
      </c>
      <c r="O473" s="94"/>
      <c r="P473" s="94"/>
    </row>
    <row r="474" s="4" customFormat="1" ht="89" customHeight="1" spans="1:16">
      <c r="A474" s="108" t="s">
        <v>1152</v>
      </c>
      <c r="B474" s="94">
        <v>1</v>
      </c>
      <c r="C474" s="94" t="s">
        <v>24</v>
      </c>
      <c r="D474" s="94" t="s">
        <v>74</v>
      </c>
      <c r="E474" s="94">
        <v>1</v>
      </c>
      <c r="F474" s="108" t="s">
        <v>1153</v>
      </c>
      <c r="G474" s="94" t="s">
        <v>1154</v>
      </c>
      <c r="H474" s="94">
        <v>2022</v>
      </c>
      <c r="I474" s="94">
        <f t="shared" si="32"/>
        <v>131</v>
      </c>
      <c r="J474" s="104">
        <v>131</v>
      </c>
      <c r="K474" s="104"/>
      <c r="L474" s="104"/>
      <c r="M474" s="94" t="s">
        <v>350</v>
      </c>
      <c r="N474" s="94" t="s">
        <v>34</v>
      </c>
      <c r="O474" s="94"/>
      <c r="P474" s="94"/>
    </row>
    <row r="475" s="81" customFormat="1" ht="27" customHeight="1" spans="1:16">
      <c r="A475" s="18" t="s">
        <v>1155</v>
      </c>
      <c r="B475" s="18"/>
      <c r="C475" s="18"/>
      <c r="D475" s="18" t="s">
        <v>92</v>
      </c>
      <c r="E475" s="18" t="s">
        <v>20</v>
      </c>
      <c r="F475" s="18" t="s">
        <v>1156</v>
      </c>
      <c r="G475" s="18"/>
      <c r="H475" s="18"/>
      <c r="I475" s="103"/>
      <c r="J475" s="103"/>
      <c r="K475" s="103"/>
      <c r="L475" s="103"/>
      <c r="M475" s="18"/>
      <c r="N475" s="18"/>
      <c r="O475" s="18"/>
      <c r="P475" s="18"/>
    </row>
    <row r="476" s="81" customFormat="1" ht="41" customHeight="1" spans="1:16">
      <c r="A476" s="18" t="s">
        <v>1157</v>
      </c>
      <c r="B476" s="18"/>
      <c r="C476" s="18"/>
      <c r="D476" s="18" t="s">
        <v>245</v>
      </c>
      <c r="E476" s="18" t="s">
        <v>20</v>
      </c>
      <c r="F476" s="18" t="s">
        <v>1158</v>
      </c>
      <c r="G476" s="18"/>
      <c r="H476" s="18"/>
      <c r="I476" s="103">
        <f>J476+K476+L476</f>
        <v>0</v>
      </c>
      <c r="J476" s="103"/>
      <c r="K476" s="103"/>
      <c r="L476" s="103"/>
      <c r="M476" s="18"/>
      <c r="N476" s="18"/>
      <c r="O476" s="18"/>
      <c r="P476" s="18"/>
    </row>
    <row r="477" s="82" customFormat="1" ht="23" customHeight="1" spans="1:16">
      <c r="A477" s="18" t="s">
        <v>1159</v>
      </c>
      <c r="B477" s="18">
        <f>B478+B481+B488</f>
        <v>10</v>
      </c>
      <c r="C477" s="18" t="s">
        <v>20</v>
      </c>
      <c r="D477" s="18" t="s">
        <v>20</v>
      </c>
      <c r="E477" s="18" t="s">
        <v>20</v>
      </c>
      <c r="F477" s="18" t="s">
        <v>20</v>
      </c>
      <c r="G477" s="18" t="s">
        <v>20</v>
      </c>
      <c r="H477" s="18" t="s">
        <v>20</v>
      </c>
      <c r="I477" s="103">
        <f t="shared" ref="I477:L477" si="33">I478+I481+I488</f>
        <v>1026.298</v>
      </c>
      <c r="J477" s="103">
        <f t="shared" si="33"/>
        <v>611</v>
      </c>
      <c r="K477" s="103">
        <f t="shared" si="33"/>
        <v>415.298</v>
      </c>
      <c r="L477" s="103">
        <f t="shared" si="33"/>
        <v>0</v>
      </c>
      <c r="M477" s="18" t="s">
        <v>20</v>
      </c>
      <c r="N477" s="18" t="s">
        <v>20</v>
      </c>
      <c r="O477" s="18" t="s">
        <v>20</v>
      </c>
      <c r="P477" s="18"/>
    </row>
    <row r="478" s="81" customFormat="1" ht="42" customHeight="1" spans="1:16">
      <c r="A478" s="18" t="s">
        <v>1160</v>
      </c>
      <c r="B478" s="18">
        <f>SUM(B479:B480)</f>
        <v>2</v>
      </c>
      <c r="C478" s="18"/>
      <c r="D478" s="18" t="s">
        <v>245</v>
      </c>
      <c r="E478" s="18" t="s">
        <v>20</v>
      </c>
      <c r="F478" s="18"/>
      <c r="G478" s="18"/>
      <c r="H478" s="18"/>
      <c r="I478" s="103">
        <f>SUM(I479:I480)</f>
        <v>130</v>
      </c>
      <c r="J478" s="103">
        <f>SUM(J479:J480)</f>
        <v>0</v>
      </c>
      <c r="K478" s="103">
        <f>SUM(K479:K480)</f>
        <v>130</v>
      </c>
      <c r="L478" s="103">
        <f>SUM(L479:L480)</f>
        <v>0</v>
      </c>
      <c r="M478" s="18"/>
      <c r="N478" s="18"/>
      <c r="O478" s="18"/>
      <c r="P478" s="18"/>
    </row>
    <row r="479" s="4" customFormat="1" ht="47" customHeight="1" spans="1:16">
      <c r="A479" s="93" t="s">
        <v>1161</v>
      </c>
      <c r="B479" s="94">
        <v>1</v>
      </c>
      <c r="C479" s="94" t="s">
        <v>24</v>
      </c>
      <c r="D479" s="94" t="s">
        <v>25</v>
      </c>
      <c r="E479" s="94">
        <v>12.3</v>
      </c>
      <c r="F479" s="93" t="s">
        <v>1162</v>
      </c>
      <c r="G479" s="94" t="s">
        <v>411</v>
      </c>
      <c r="H479" s="94">
        <v>2022</v>
      </c>
      <c r="I479" s="94">
        <f>J479+K479+L479</f>
        <v>30</v>
      </c>
      <c r="J479" s="104"/>
      <c r="K479" s="104">
        <v>30</v>
      </c>
      <c r="L479" s="104"/>
      <c r="M479" s="94" t="s">
        <v>33</v>
      </c>
      <c r="N479" s="94" t="s">
        <v>48</v>
      </c>
      <c r="O479" s="94" t="s">
        <v>35</v>
      </c>
      <c r="P479" s="105"/>
    </row>
    <row r="480" s="4" customFormat="1" ht="47" customHeight="1" spans="1:16">
      <c r="A480" s="93" t="s">
        <v>1163</v>
      </c>
      <c r="B480" s="94">
        <v>1</v>
      </c>
      <c r="C480" s="94" t="s">
        <v>24</v>
      </c>
      <c r="D480" s="94" t="s">
        <v>74</v>
      </c>
      <c r="E480" s="94">
        <v>3</v>
      </c>
      <c r="F480" s="93" t="s">
        <v>1164</v>
      </c>
      <c r="G480" s="94" t="s">
        <v>1165</v>
      </c>
      <c r="H480" s="94">
        <v>2022</v>
      </c>
      <c r="I480" s="94">
        <f>J480+K480+L480</f>
        <v>100</v>
      </c>
      <c r="J480" s="104"/>
      <c r="K480" s="104">
        <v>100</v>
      </c>
      <c r="L480" s="104"/>
      <c r="M480" s="94" t="s">
        <v>33</v>
      </c>
      <c r="N480" s="94" t="s">
        <v>48</v>
      </c>
      <c r="O480" s="94" t="s">
        <v>35</v>
      </c>
      <c r="P480" s="105"/>
    </row>
    <row r="481" s="81" customFormat="1" ht="50" customHeight="1" spans="1:16">
      <c r="A481" s="18" t="s">
        <v>1166</v>
      </c>
      <c r="B481" s="18">
        <f>SUM(B482:B487)</f>
        <v>6</v>
      </c>
      <c r="C481" s="18"/>
      <c r="D481" s="18" t="s">
        <v>1167</v>
      </c>
      <c r="E481" s="18" t="s">
        <v>20</v>
      </c>
      <c r="F481" s="18"/>
      <c r="G481" s="18"/>
      <c r="H481" s="18"/>
      <c r="I481" s="103">
        <f t="shared" ref="I481:L481" si="34">SUM(I482:I487)</f>
        <v>376.298</v>
      </c>
      <c r="J481" s="103">
        <f t="shared" si="34"/>
        <v>91</v>
      </c>
      <c r="K481" s="103">
        <f t="shared" si="34"/>
        <v>285.298</v>
      </c>
      <c r="L481" s="103">
        <f t="shared" si="34"/>
        <v>0</v>
      </c>
      <c r="M481" s="18"/>
      <c r="N481" s="18"/>
      <c r="O481" s="18"/>
      <c r="P481" s="18"/>
    </row>
    <row r="482" s="4" customFormat="1" ht="66" customHeight="1" spans="1:16">
      <c r="A482" s="93" t="s">
        <v>1168</v>
      </c>
      <c r="B482" s="94">
        <v>1</v>
      </c>
      <c r="C482" s="94" t="s">
        <v>24</v>
      </c>
      <c r="D482" s="94" t="s">
        <v>1167</v>
      </c>
      <c r="E482" s="94">
        <v>71</v>
      </c>
      <c r="F482" s="93" t="s">
        <v>1169</v>
      </c>
      <c r="G482" s="94" t="s">
        <v>194</v>
      </c>
      <c r="H482" s="94" t="s">
        <v>615</v>
      </c>
      <c r="I482" s="94">
        <f t="shared" ref="I482:I490" si="35">J482+K482+L482</f>
        <v>225.298</v>
      </c>
      <c r="J482" s="104"/>
      <c r="K482" s="104">
        <v>225.298</v>
      </c>
      <c r="L482" s="104"/>
      <c r="M482" s="94" t="s">
        <v>1170</v>
      </c>
      <c r="N482" s="94"/>
      <c r="O482" s="94" t="s">
        <v>35</v>
      </c>
      <c r="P482" s="94"/>
    </row>
    <row r="483" s="4" customFormat="1" ht="66" customHeight="1" spans="1:16">
      <c r="A483" s="93" t="s">
        <v>1171</v>
      </c>
      <c r="B483" s="94">
        <v>1</v>
      </c>
      <c r="C483" s="94" t="s">
        <v>587</v>
      </c>
      <c r="D483" s="94" t="s">
        <v>1167</v>
      </c>
      <c r="E483" s="94">
        <v>1000</v>
      </c>
      <c r="F483" s="93" t="s">
        <v>1172</v>
      </c>
      <c r="G483" s="94" t="s">
        <v>964</v>
      </c>
      <c r="H483" s="94">
        <v>2022</v>
      </c>
      <c r="I483" s="94">
        <f t="shared" si="35"/>
        <v>20</v>
      </c>
      <c r="J483" s="104"/>
      <c r="K483" s="104">
        <v>20</v>
      </c>
      <c r="L483" s="104"/>
      <c r="M483" s="94" t="s">
        <v>1170</v>
      </c>
      <c r="N483" s="94"/>
      <c r="O483" s="94" t="s">
        <v>35</v>
      </c>
      <c r="P483" s="105"/>
    </row>
    <row r="484" s="4" customFormat="1" ht="66" customHeight="1" spans="1:16">
      <c r="A484" s="93" t="s">
        <v>1171</v>
      </c>
      <c r="B484" s="94">
        <v>1</v>
      </c>
      <c r="C484" s="94" t="s">
        <v>587</v>
      </c>
      <c r="D484" s="94" t="s">
        <v>1167</v>
      </c>
      <c r="E484" s="94">
        <v>300</v>
      </c>
      <c r="F484" s="93" t="s">
        <v>1173</v>
      </c>
      <c r="G484" s="94" t="s">
        <v>964</v>
      </c>
      <c r="H484" s="94">
        <v>2022</v>
      </c>
      <c r="I484" s="94">
        <f t="shared" si="35"/>
        <v>10</v>
      </c>
      <c r="J484" s="104"/>
      <c r="K484" s="104">
        <v>10</v>
      </c>
      <c r="L484" s="104"/>
      <c r="M484" s="94" t="s">
        <v>350</v>
      </c>
      <c r="N484" s="94"/>
      <c r="O484" s="94" t="s">
        <v>35</v>
      </c>
      <c r="P484" s="105"/>
    </row>
    <row r="485" s="81" customFormat="1" ht="76" customHeight="1" spans="1:16">
      <c r="A485" s="11" t="s">
        <v>1174</v>
      </c>
      <c r="B485" s="18">
        <v>1</v>
      </c>
      <c r="C485" s="18" t="s">
        <v>24</v>
      </c>
      <c r="D485" s="18" t="s">
        <v>1167</v>
      </c>
      <c r="E485" s="9"/>
      <c r="F485" s="11" t="s">
        <v>1175</v>
      </c>
      <c r="G485" s="94" t="s">
        <v>964</v>
      </c>
      <c r="H485" s="18">
        <v>2023</v>
      </c>
      <c r="I485" s="103">
        <f t="shared" si="35"/>
        <v>91</v>
      </c>
      <c r="J485" s="103">
        <v>91</v>
      </c>
      <c r="K485" s="103"/>
      <c r="L485" s="103"/>
      <c r="M485" s="94" t="s">
        <v>33</v>
      </c>
      <c r="N485" s="18" t="s">
        <v>42</v>
      </c>
      <c r="O485" s="18" t="s">
        <v>35</v>
      </c>
      <c r="P485" s="18"/>
    </row>
    <row r="486" s="81" customFormat="1" ht="111" customHeight="1" spans="1:16">
      <c r="A486" s="94" t="s">
        <v>1176</v>
      </c>
      <c r="B486" s="18">
        <v>1</v>
      </c>
      <c r="C486" s="18" t="s">
        <v>587</v>
      </c>
      <c r="D486" s="18" t="s">
        <v>1167</v>
      </c>
      <c r="E486" s="9">
        <v>1200</v>
      </c>
      <c r="F486" s="18" t="s">
        <v>1177</v>
      </c>
      <c r="G486" s="18" t="s">
        <v>964</v>
      </c>
      <c r="H486" s="18">
        <v>2023</v>
      </c>
      <c r="I486" s="103">
        <f t="shared" si="35"/>
        <v>25</v>
      </c>
      <c r="J486" s="103"/>
      <c r="K486" s="103">
        <v>25</v>
      </c>
      <c r="L486" s="103"/>
      <c r="M486" s="18" t="s">
        <v>1170</v>
      </c>
      <c r="N486" s="18"/>
      <c r="O486" s="18" t="s">
        <v>35</v>
      </c>
      <c r="P486" s="18"/>
    </row>
    <row r="487" s="81" customFormat="1" ht="53" customHeight="1" spans="1:16">
      <c r="A487" s="94" t="s">
        <v>1176</v>
      </c>
      <c r="B487" s="18">
        <v>1</v>
      </c>
      <c r="C487" s="18" t="s">
        <v>587</v>
      </c>
      <c r="D487" s="18" t="s">
        <v>1167</v>
      </c>
      <c r="E487" s="9">
        <v>300</v>
      </c>
      <c r="F487" s="18" t="s">
        <v>1178</v>
      </c>
      <c r="G487" s="18" t="s">
        <v>964</v>
      </c>
      <c r="H487" s="18">
        <v>2023</v>
      </c>
      <c r="I487" s="103">
        <f t="shared" si="35"/>
        <v>5</v>
      </c>
      <c r="J487" s="103"/>
      <c r="K487" s="103">
        <v>5</v>
      </c>
      <c r="L487" s="103"/>
      <c r="M487" s="18" t="s">
        <v>350</v>
      </c>
      <c r="N487" s="18"/>
      <c r="O487" s="18" t="s">
        <v>35</v>
      </c>
      <c r="P487" s="18"/>
    </row>
    <row r="488" s="81" customFormat="1" ht="43" customHeight="1" spans="1:16">
      <c r="A488" s="18" t="s">
        <v>1179</v>
      </c>
      <c r="B488" s="18">
        <f>SUM(B489:B490)</f>
        <v>2</v>
      </c>
      <c r="C488" s="18" t="s">
        <v>20</v>
      </c>
      <c r="D488" s="18" t="s">
        <v>20</v>
      </c>
      <c r="E488" s="18" t="s">
        <v>20</v>
      </c>
      <c r="F488" s="18" t="s">
        <v>20</v>
      </c>
      <c r="G488" s="18" t="s">
        <v>20</v>
      </c>
      <c r="H488" s="18" t="s">
        <v>20</v>
      </c>
      <c r="I488" s="103">
        <f t="shared" ref="I488:L488" si="36">SUM(I489:I490)</f>
        <v>520</v>
      </c>
      <c r="J488" s="103">
        <f t="shared" si="36"/>
        <v>520</v>
      </c>
      <c r="K488" s="103">
        <f t="shared" si="36"/>
        <v>0</v>
      </c>
      <c r="L488" s="103">
        <f t="shared" si="36"/>
        <v>0</v>
      </c>
      <c r="M488" s="18"/>
      <c r="N488" s="18" t="s">
        <v>20</v>
      </c>
      <c r="O488" s="18" t="s">
        <v>20</v>
      </c>
      <c r="P488" s="18"/>
    </row>
    <row r="489" s="81" customFormat="1" ht="99" customHeight="1" spans="1:16">
      <c r="A489" s="11" t="s">
        <v>1180</v>
      </c>
      <c r="B489" s="18">
        <v>1</v>
      </c>
      <c r="C489" s="18" t="s">
        <v>24</v>
      </c>
      <c r="D489" s="18"/>
      <c r="E489" s="18"/>
      <c r="F489" s="11" t="s">
        <v>1181</v>
      </c>
      <c r="G489" s="11" t="s">
        <v>1182</v>
      </c>
      <c r="H489" s="18">
        <v>2023</v>
      </c>
      <c r="I489" s="11">
        <f t="shared" si="35"/>
        <v>220</v>
      </c>
      <c r="J489" s="11">
        <v>220</v>
      </c>
      <c r="K489" s="103"/>
      <c r="L489" s="103"/>
      <c r="M489" s="18" t="s">
        <v>33</v>
      </c>
      <c r="N489" s="18" t="s">
        <v>42</v>
      </c>
      <c r="O489" s="18" t="s">
        <v>35</v>
      </c>
      <c r="P489" s="18"/>
    </row>
    <row r="490" s="81" customFormat="1" ht="99" customHeight="1" spans="1:16">
      <c r="A490" s="11" t="s">
        <v>1183</v>
      </c>
      <c r="B490" s="18">
        <v>1</v>
      </c>
      <c r="C490" s="18" t="s">
        <v>24</v>
      </c>
      <c r="D490" s="18" t="s">
        <v>56</v>
      </c>
      <c r="E490" s="9">
        <v>1</v>
      </c>
      <c r="F490" s="11" t="s">
        <v>1184</v>
      </c>
      <c r="G490" s="23" t="s">
        <v>70</v>
      </c>
      <c r="H490" s="18">
        <v>2023</v>
      </c>
      <c r="I490" s="11">
        <f t="shared" si="35"/>
        <v>300</v>
      </c>
      <c r="J490" s="15">
        <v>300</v>
      </c>
      <c r="K490" s="103"/>
      <c r="L490" s="103"/>
      <c r="M490" s="18" t="s">
        <v>33</v>
      </c>
      <c r="N490" s="18" t="s">
        <v>34</v>
      </c>
      <c r="O490" s="18" t="s">
        <v>35</v>
      </c>
      <c r="P490" s="18"/>
    </row>
    <row r="491" s="82" customFormat="1" ht="45" customHeight="1" spans="1:16">
      <c r="A491" s="18" t="s">
        <v>1185</v>
      </c>
      <c r="B491" s="18">
        <f>B492+B497+B498+B499+B500+B501</f>
        <v>2</v>
      </c>
      <c r="C491" s="18" t="s">
        <v>20</v>
      </c>
      <c r="D491" s="18" t="s">
        <v>20</v>
      </c>
      <c r="E491" s="18" t="s">
        <v>20</v>
      </c>
      <c r="F491" s="18" t="s">
        <v>20</v>
      </c>
      <c r="G491" s="18" t="s">
        <v>20</v>
      </c>
      <c r="H491" s="18" t="s">
        <v>20</v>
      </c>
      <c r="I491" s="103">
        <f t="shared" ref="I491:L491" si="37">I492+I497+I498+I499+I500+I501</f>
        <v>4108.27</v>
      </c>
      <c r="J491" s="103">
        <f t="shared" si="37"/>
        <v>4108.27</v>
      </c>
      <c r="K491" s="103">
        <f t="shared" si="37"/>
        <v>0</v>
      </c>
      <c r="L491" s="103">
        <f t="shared" si="37"/>
        <v>0</v>
      </c>
      <c r="M491" s="18" t="s">
        <v>20</v>
      </c>
      <c r="N491" s="18" t="s">
        <v>20</v>
      </c>
      <c r="O491" s="18" t="s">
        <v>20</v>
      </c>
      <c r="P491" s="18"/>
    </row>
    <row r="492" s="81" customFormat="1" ht="28" customHeight="1" spans="1:16">
      <c r="A492" s="18" t="s">
        <v>1186</v>
      </c>
      <c r="B492" s="18">
        <f>B493+B495</f>
        <v>2</v>
      </c>
      <c r="C492" s="18"/>
      <c r="D492" s="18" t="s">
        <v>1187</v>
      </c>
      <c r="E492" s="18" t="s">
        <v>20</v>
      </c>
      <c r="F492" s="18"/>
      <c r="G492" s="18"/>
      <c r="H492" s="18"/>
      <c r="I492" s="103">
        <f t="shared" ref="I492:L492" si="38">I493+I495</f>
        <v>4108.27</v>
      </c>
      <c r="J492" s="103">
        <f t="shared" si="38"/>
        <v>4108.27</v>
      </c>
      <c r="K492" s="103">
        <f t="shared" si="38"/>
        <v>0</v>
      </c>
      <c r="L492" s="103">
        <f t="shared" si="38"/>
        <v>0</v>
      </c>
      <c r="M492" s="18"/>
      <c r="N492" s="18"/>
      <c r="O492" s="18"/>
      <c r="P492" s="18"/>
    </row>
    <row r="493" s="81" customFormat="1" ht="28" customHeight="1" spans="1:16">
      <c r="A493" s="18" t="s">
        <v>1188</v>
      </c>
      <c r="B493" s="18">
        <f>B494</f>
        <v>1</v>
      </c>
      <c r="C493" s="18"/>
      <c r="D493" s="18"/>
      <c r="E493" s="18"/>
      <c r="F493" s="18"/>
      <c r="G493" s="18"/>
      <c r="H493" s="18"/>
      <c r="I493" s="18">
        <f t="shared" ref="I493:L493" si="39">I494</f>
        <v>3999.38</v>
      </c>
      <c r="J493" s="18">
        <f t="shared" si="39"/>
        <v>3999.38</v>
      </c>
      <c r="K493" s="18">
        <f t="shared" si="39"/>
        <v>0</v>
      </c>
      <c r="L493" s="18">
        <f t="shared" si="39"/>
        <v>0</v>
      </c>
      <c r="M493" s="18"/>
      <c r="N493" s="18"/>
      <c r="O493" s="18"/>
      <c r="P493" s="18"/>
    </row>
    <row r="494" s="4" customFormat="1" ht="46" customHeight="1" spans="1:16">
      <c r="A494" s="93" t="s">
        <v>1189</v>
      </c>
      <c r="B494" s="94">
        <v>1</v>
      </c>
      <c r="C494" s="94" t="s">
        <v>24</v>
      </c>
      <c r="D494" s="94" t="s">
        <v>1187</v>
      </c>
      <c r="E494" s="104">
        <v>800</v>
      </c>
      <c r="F494" s="93" t="s">
        <v>1190</v>
      </c>
      <c r="G494" s="94" t="s">
        <v>1191</v>
      </c>
      <c r="H494" s="94" t="s">
        <v>615</v>
      </c>
      <c r="I494" s="94">
        <f>J494+K494+L494</f>
        <v>3999.38</v>
      </c>
      <c r="J494" s="104">
        <v>3999.38</v>
      </c>
      <c r="K494" s="104">
        <v>0</v>
      </c>
      <c r="L494" s="104">
        <v>0</v>
      </c>
      <c r="M494" s="94" t="s">
        <v>350</v>
      </c>
      <c r="N494" s="94" t="s">
        <v>42</v>
      </c>
      <c r="O494" s="94" t="s">
        <v>35</v>
      </c>
      <c r="P494" s="94"/>
    </row>
    <row r="495" s="81" customFormat="1" ht="48" customHeight="1" spans="1:16">
      <c r="A495" s="18" t="s">
        <v>1192</v>
      </c>
      <c r="B495" s="18">
        <f>B496</f>
        <v>1</v>
      </c>
      <c r="C495" s="18"/>
      <c r="D495" s="18"/>
      <c r="E495" s="18"/>
      <c r="F495" s="18"/>
      <c r="G495" s="18"/>
      <c r="H495" s="18"/>
      <c r="I495" s="18">
        <f t="shared" ref="I495:L495" si="40">I496</f>
        <v>108.89</v>
      </c>
      <c r="J495" s="18">
        <f t="shared" si="40"/>
        <v>108.89</v>
      </c>
      <c r="K495" s="18">
        <f t="shared" si="40"/>
        <v>0</v>
      </c>
      <c r="L495" s="18">
        <f t="shared" si="40"/>
        <v>0</v>
      </c>
      <c r="M495" s="18"/>
      <c r="N495" s="18"/>
      <c r="O495" s="18"/>
      <c r="P495" s="18"/>
    </row>
    <row r="496" s="4" customFormat="1" ht="65" customHeight="1" spans="1:16">
      <c r="A496" s="93" t="s">
        <v>1193</v>
      </c>
      <c r="B496" s="94">
        <v>1</v>
      </c>
      <c r="C496" s="94" t="s">
        <v>24</v>
      </c>
      <c r="D496" s="42" t="s">
        <v>74</v>
      </c>
      <c r="E496" s="42">
        <v>119</v>
      </c>
      <c r="F496" s="93" t="s">
        <v>1194</v>
      </c>
      <c r="G496" s="94" t="s">
        <v>964</v>
      </c>
      <c r="H496" s="94">
        <v>2022</v>
      </c>
      <c r="I496" s="94">
        <f t="shared" ref="I496:I501" si="41">J496+K496+L496</f>
        <v>108.89</v>
      </c>
      <c r="J496" s="94">
        <v>108.89</v>
      </c>
      <c r="K496" s="104"/>
      <c r="L496" s="104"/>
      <c r="M496" s="94" t="s">
        <v>33</v>
      </c>
      <c r="N496" s="94" t="s">
        <v>42</v>
      </c>
      <c r="O496" s="94" t="s">
        <v>35</v>
      </c>
      <c r="P496" s="105"/>
    </row>
    <row r="497" s="81" customFormat="1" ht="28" customHeight="1" spans="1:16">
      <c r="A497" s="18" t="s">
        <v>1195</v>
      </c>
      <c r="B497" s="18"/>
      <c r="C497" s="18"/>
      <c r="D497" s="18" t="s">
        <v>1187</v>
      </c>
      <c r="E497" s="18" t="s">
        <v>20</v>
      </c>
      <c r="F497" s="18"/>
      <c r="G497" s="18"/>
      <c r="H497" s="18"/>
      <c r="I497" s="103">
        <f t="shared" si="41"/>
        <v>0</v>
      </c>
      <c r="J497" s="103">
        <v>0</v>
      </c>
      <c r="K497" s="103"/>
      <c r="L497" s="103"/>
      <c r="M497" s="18"/>
      <c r="N497" s="18"/>
      <c r="O497" s="18"/>
      <c r="P497" s="18"/>
    </row>
    <row r="498" s="81" customFormat="1" ht="28" customHeight="1" spans="1:16">
      <c r="A498" s="18" t="s">
        <v>1196</v>
      </c>
      <c r="B498" s="18"/>
      <c r="C498" s="18"/>
      <c r="D498" s="18" t="s">
        <v>1187</v>
      </c>
      <c r="E498" s="18" t="s">
        <v>20</v>
      </c>
      <c r="F498" s="18"/>
      <c r="G498" s="18"/>
      <c r="H498" s="18"/>
      <c r="I498" s="103">
        <f t="shared" si="41"/>
        <v>0</v>
      </c>
      <c r="J498" s="103">
        <v>0</v>
      </c>
      <c r="K498" s="103"/>
      <c r="L498" s="103"/>
      <c r="M498" s="18"/>
      <c r="N498" s="18"/>
      <c r="O498" s="18"/>
      <c r="P498" s="18"/>
    </row>
    <row r="499" s="81" customFormat="1" ht="28" customHeight="1" spans="1:16">
      <c r="A499" s="18" t="s">
        <v>1197</v>
      </c>
      <c r="B499" s="18">
        <v>0</v>
      </c>
      <c r="C499" s="18" t="s">
        <v>20</v>
      </c>
      <c r="D499" s="18" t="s">
        <v>20</v>
      </c>
      <c r="E499" s="18" t="s">
        <v>20</v>
      </c>
      <c r="F499" s="18" t="s">
        <v>20</v>
      </c>
      <c r="G499" s="18" t="s">
        <v>20</v>
      </c>
      <c r="H499" s="18" t="s">
        <v>20</v>
      </c>
      <c r="I499" s="103">
        <f t="shared" si="41"/>
        <v>0</v>
      </c>
      <c r="J499" s="103">
        <v>0</v>
      </c>
      <c r="K499" s="103">
        <v>0</v>
      </c>
      <c r="L499" s="103">
        <v>0</v>
      </c>
      <c r="M499" s="18"/>
      <c r="N499" s="18" t="s">
        <v>20</v>
      </c>
      <c r="O499" s="18" t="s">
        <v>20</v>
      </c>
      <c r="P499" s="18"/>
    </row>
    <row r="500" s="81" customFormat="1" ht="28" customHeight="1" spans="1:16">
      <c r="A500" s="18" t="s">
        <v>1198</v>
      </c>
      <c r="B500" s="18">
        <v>0</v>
      </c>
      <c r="C500" s="18" t="s">
        <v>20</v>
      </c>
      <c r="D500" s="18" t="s">
        <v>20</v>
      </c>
      <c r="E500" s="18" t="s">
        <v>20</v>
      </c>
      <c r="F500" s="18" t="s">
        <v>20</v>
      </c>
      <c r="G500" s="18" t="s">
        <v>20</v>
      </c>
      <c r="H500" s="18" t="s">
        <v>20</v>
      </c>
      <c r="I500" s="103">
        <f t="shared" si="41"/>
        <v>0</v>
      </c>
      <c r="J500" s="103">
        <v>0</v>
      </c>
      <c r="K500" s="103">
        <v>0</v>
      </c>
      <c r="L500" s="103">
        <v>0</v>
      </c>
      <c r="M500" s="18"/>
      <c r="N500" s="18"/>
      <c r="O500" s="18"/>
      <c r="P500" s="18"/>
    </row>
    <row r="501" s="81" customFormat="1" ht="28" customHeight="1" spans="1:16">
      <c r="A501" s="18" t="s">
        <v>1199</v>
      </c>
      <c r="B501" s="18"/>
      <c r="C501" s="18"/>
      <c r="D501" s="18"/>
      <c r="E501" s="18" t="s">
        <v>20</v>
      </c>
      <c r="F501" s="18"/>
      <c r="G501" s="18"/>
      <c r="H501" s="18"/>
      <c r="I501" s="103">
        <f t="shared" si="41"/>
        <v>0</v>
      </c>
      <c r="J501" s="103">
        <v>0</v>
      </c>
      <c r="K501" s="103"/>
      <c r="L501" s="103"/>
      <c r="M501" s="18"/>
      <c r="N501" s="18"/>
      <c r="O501" s="18"/>
      <c r="P501" s="18"/>
    </row>
    <row r="502" s="82" customFormat="1" ht="35" customHeight="1" spans="1:16">
      <c r="A502" s="9" t="s">
        <v>1200</v>
      </c>
      <c r="B502" s="9">
        <f>B503+B508+B533+B537</f>
        <v>44</v>
      </c>
      <c r="C502" s="9" t="s">
        <v>20</v>
      </c>
      <c r="D502" s="9" t="s">
        <v>20</v>
      </c>
      <c r="E502" s="9" t="s">
        <v>20</v>
      </c>
      <c r="F502" s="9" t="s">
        <v>20</v>
      </c>
      <c r="G502" s="9" t="s">
        <v>20</v>
      </c>
      <c r="H502" s="9" t="s">
        <v>20</v>
      </c>
      <c r="I502" s="17">
        <f t="shared" ref="I502:L502" si="42">I503+I508+I533+I537</f>
        <v>54035.78</v>
      </c>
      <c r="J502" s="17">
        <f t="shared" si="42"/>
        <v>21337.8</v>
      </c>
      <c r="K502" s="17">
        <f t="shared" si="42"/>
        <v>32697.98</v>
      </c>
      <c r="L502" s="17">
        <f t="shared" si="42"/>
        <v>0</v>
      </c>
      <c r="M502" s="9" t="s">
        <v>20</v>
      </c>
      <c r="N502" s="9" t="s">
        <v>20</v>
      </c>
      <c r="O502" s="9" t="s">
        <v>20</v>
      </c>
      <c r="P502" s="9"/>
    </row>
    <row r="503" s="82" customFormat="1" ht="60" customHeight="1" spans="1:16">
      <c r="A503" s="9" t="s">
        <v>1201</v>
      </c>
      <c r="B503" s="9">
        <f>B504+B507</f>
        <v>2</v>
      </c>
      <c r="C503" s="9" t="s">
        <v>20</v>
      </c>
      <c r="D503" s="9" t="s">
        <v>20</v>
      </c>
      <c r="E503" s="9" t="s">
        <v>20</v>
      </c>
      <c r="F503" s="9" t="s">
        <v>20</v>
      </c>
      <c r="G503" s="9" t="s">
        <v>20</v>
      </c>
      <c r="H503" s="9" t="s">
        <v>20</v>
      </c>
      <c r="I503" s="17">
        <f t="shared" ref="I503:L503" si="43">I504+I507</f>
        <v>3284</v>
      </c>
      <c r="J503" s="17">
        <f t="shared" si="43"/>
        <v>284</v>
      </c>
      <c r="K503" s="17">
        <f t="shared" si="43"/>
        <v>3000</v>
      </c>
      <c r="L503" s="17">
        <f t="shared" si="43"/>
        <v>0</v>
      </c>
      <c r="M503" s="18" t="s">
        <v>20</v>
      </c>
      <c r="N503" s="9" t="s">
        <v>20</v>
      </c>
      <c r="O503" s="9" t="s">
        <v>20</v>
      </c>
      <c r="P503" s="18"/>
    </row>
    <row r="504" s="81" customFormat="1" ht="28" customHeight="1" spans="1:16">
      <c r="A504" s="18" t="s">
        <v>1202</v>
      </c>
      <c r="B504" s="18">
        <f>SUM(B505:B506)</f>
        <v>2</v>
      </c>
      <c r="C504" s="18"/>
      <c r="D504" s="18" t="s">
        <v>1167</v>
      </c>
      <c r="E504" s="18" t="s">
        <v>20</v>
      </c>
      <c r="F504" s="18" t="s">
        <v>1203</v>
      </c>
      <c r="G504" s="18"/>
      <c r="H504" s="18"/>
      <c r="I504" s="103">
        <f t="shared" ref="I504:L504" si="44">SUM(I505:I506)</f>
        <v>3284</v>
      </c>
      <c r="J504" s="103">
        <f t="shared" si="44"/>
        <v>284</v>
      </c>
      <c r="K504" s="103">
        <f t="shared" si="44"/>
        <v>3000</v>
      </c>
      <c r="L504" s="103">
        <f t="shared" si="44"/>
        <v>0</v>
      </c>
      <c r="M504" s="18"/>
      <c r="N504" s="18"/>
      <c r="O504" s="18"/>
      <c r="P504" s="18"/>
    </row>
    <row r="505" s="4" customFormat="1" ht="45" customHeight="1" spans="1:16">
      <c r="A505" s="93" t="s">
        <v>1204</v>
      </c>
      <c r="B505" s="94">
        <v>1</v>
      </c>
      <c r="C505" s="94" t="s">
        <v>24</v>
      </c>
      <c r="D505" s="94" t="s">
        <v>1205</v>
      </c>
      <c r="E505" s="94">
        <v>2840</v>
      </c>
      <c r="F505" s="93" t="s">
        <v>1206</v>
      </c>
      <c r="G505" s="94" t="s">
        <v>1191</v>
      </c>
      <c r="H505" s="94" t="s">
        <v>487</v>
      </c>
      <c r="I505" s="94">
        <f>J505+K505+L505</f>
        <v>284</v>
      </c>
      <c r="J505" s="104">
        <v>284</v>
      </c>
      <c r="K505" s="104"/>
      <c r="L505" s="104"/>
      <c r="M505" s="94" t="s">
        <v>1207</v>
      </c>
      <c r="N505" s="94" t="s">
        <v>42</v>
      </c>
      <c r="O505" s="94" t="s">
        <v>35</v>
      </c>
      <c r="P505" s="94"/>
    </row>
    <row r="506" s="81" customFormat="1" ht="45" customHeight="1" spans="1:16">
      <c r="A506" s="18" t="s">
        <v>1208</v>
      </c>
      <c r="B506" s="18">
        <v>1</v>
      </c>
      <c r="C506" s="18" t="s">
        <v>24</v>
      </c>
      <c r="D506" s="18" t="s">
        <v>1205</v>
      </c>
      <c r="E506" s="9">
        <v>10000</v>
      </c>
      <c r="F506" s="18" t="s">
        <v>1209</v>
      </c>
      <c r="G506" s="94" t="s">
        <v>1191</v>
      </c>
      <c r="H506" s="18" t="s">
        <v>512</v>
      </c>
      <c r="I506" s="103">
        <f>J506+K506+L506</f>
        <v>3000</v>
      </c>
      <c r="J506" s="103"/>
      <c r="K506" s="103">
        <v>3000</v>
      </c>
      <c r="L506" s="103"/>
      <c r="M506" s="94" t="s">
        <v>1207</v>
      </c>
      <c r="N506" s="94" t="s">
        <v>42</v>
      </c>
      <c r="O506" s="94" t="s">
        <v>35</v>
      </c>
      <c r="P506" s="94"/>
    </row>
    <row r="507" s="81" customFormat="1" ht="30" customHeight="1" spans="1:16">
      <c r="A507" s="18" t="s">
        <v>1210</v>
      </c>
      <c r="B507" s="18"/>
      <c r="C507" s="18"/>
      <c r="D507" s="18" t="s">
        <v>1167</v>
      </c>
      <c r="E507" s="18" t="s">
        <v>20</v>
      </c>
      <c r="F507" s="18" t="s">
        <v>1203</v>
      </c>
      <c r="G507" s="18"/>
      <c r="H507" s="18"/>
      <c r="I507" s="103">
        <f>J507+K507+L507</f>
        <v>0</v>
      </c>
      <c r="J507" s="103">
        <v>0</v>
      </c>
      <c r="K507" s="103">
        <v>0</v>
      </c>
      <c r="L507" s="103"/>
      <c r="M507" s="18"/>
      <c r="N507" s="18"/>
      <c r="O507" s="18"/>
      <c r="P507" s="18"/>
    </row>
    <row r="508" s="82" customFormat="1" ht="42" customHeight="1" spans="1:16">
      <c r="A508" s="18" t="s">
        <v>1211</v>
      </c>
      <c r="B508" s="18">
        <f>B509+B532</f>
        <v>22</v>
      </c>
      <c r="C508" s="18" t="s">
        <v>20</v>
      </c>
      <c r="D508" s="18" t="s">
        <v>20</v>
      </c>
      <c r="E508" s="18" t="s">
        <v>20</v>
      </c>
      <c r="F508" s="18" t="s">
        <v>20</v>
      </c>
      <c r="G508" s="18" t="s">
        <v>20</v>
      </c>
      <c r="H508" s="18" t="s">
        <v>20</v>
      </c>
      <c r="I508" s="103">
        <f t="shared" ref="I508:L508" si="45">I509+I532</f>
        <v>4697.19</v>
      </c>
      <c r="J508" s="103">
        <f t="shared" si="45"/>
        <v>0</v>
      </c>
      <c r="K508" s="103">
        <f t="shared" si="45"/>
        <v>4697.19</v>
      </c>
      <c r="L508" s="103">
        <f t="shared" si="45"/>
        <v>0</v>
      </c>
      <c r="M508" s="18" t="s">
        <v>20</v>
      </c>
      <c r="N508" s="18" t="s">
        <v>20</v>
      </c>
      <c r="O508" s="18" t="s">
        <v>20</v>
      </c>
      <c r="P508" s="18"/>
    </row>
    <row r="509" s="81" customFormat="1" ht="39" customHeight="1" spans="1:16">
      <c r="A509" s="18" t="s">
        <v>1212</v>
      </c>
      <c r="B509" s="18">
        <f>SUM(B510:B531)</f>
        <v>22</v>
      </c>
      <c r="C509" s="18"/>
      <c r="D509" s="18" t="s">
        <v>1167</v>
      </c>
      <c r="E509" s="18" t="s">
        <v>20</v>
      </c>
      <c r="F509" s="18" t="s">
        <v>1213</v>
      </c>
      <c r="G509" s="18"/>
      <c r="H509" s="18"/>
      <c r="I509" s="103">
        <f t="shared" ref="I509:L509" si="46">SUM(I510:I531)</f>
        <v>4697.19</v>
      </c>
      <c r="J509" s="103">
        <f t="shared" si="46"/>
        <v>0</v>
      </c>
      <c r="K509" s="103">
        <f t="shared" si="46"/>
        <v>4697.19</v>
      </c>
      <c r="L509" s="103">
        <f t="shared" si="46"/>
        <v>0</v>
      </c>
      <c r="M509" s="18"/>
      <c r="N509" s="18"/>
      <c r="O509" s="18"/>
      <c r="P509" s="18"/>
    </row>
    <row r="510" s="4" customFormat="1" ht="37" customHeight="1" spans="1:16">
      <c r="A510" s="93" t="s">
        <v>1214</v>
      </c>
      <c r="B510" s="94">
        <v>1</v>
      </c>
      <c r="C510" s="94" t="s">
        <v>587</v>
      </c>
      <c r="D510" s="94" t="s">
        <v>1167</v>
      </c>
      <c r="E510" s="94">
        <v>3851</v>
      </c>
      <c r="F510" s="93" t="s">
        <v>1215</v>
      </c>
      <c r="G510" s="94" t="s">
        <v>194</v>
      </c>
      <c r="H510" s="94" t="s">
        <v>615</v>
      </c>
      <c r="I510" s="94">
        <f t="shared" ref="I508:I532" si="47">J510+K510+L510</f>
        <v>550.21</v>
      </c>
      <c r="J510" s="104"/>
      <c r="K510" s="104">
        <f>县级2022!K272+县级2023!K209+县级2024!K165+县级2025!K155</f>
        <v>550.21</v>
      </c>
      <c r="L510" s="104"/>
      <c r="M510" s="94" t="s">
        <v>1207</v>
      </c>
      <c r="N510" s="94" t="s">
        <v>42</v>
      </c>
      <c r="O510" s="94" t="s">
        <v>35</v>
      </c>
      <c r="P510" s="94"/>
    </row>
    <row r="511" s="4" customFormat="1" ht="37" customHeight="1" spans="1:16">
      <c r="A511" s="93" t="s">
        <v>1216</v>
      </c>
      <c r="B511" s="94">
        <v>1</v>
      </c>
      <c r="C511" s="94" t="s">
        <v>587</v>
      </c>
      <c r="D511" s="94" t="s">
        <v>1167</v>
      </c>
      <c r="E511" s="94">
        <v>3491</v>
      </c>
      <c r="F511" s="93" t="s">
        <v>1217</v>
      </c>
      <c r="G511" s="94" t="s">
        <v>58</v>
      </c>
      <c r="H511" s="94" t="s">
        <v>615</v>
      </c>
      <c r="I511" s="94">
        <f t="shared" si="47"/>
        <v>544.94</v>
      </c>
      <c r="J511" s="104"/>
      <c r="K511" s="104">
        <f>县级2022!K273+县级2023!K210+县级2024!K166+县级2025!K156</f>
        <v>544.94</v>
      </c>
      <c r="L511" s="104"/>
      <c r="M511" s="94" t="s">
        <v>1207</v>
      </c>
      <c r="N511" s="94" t="s">
        <v>42</v>
      </c>
      <c r="O511" s="94" t="s">
        <v>35</v>
      </c>
      <c r="P511" s="94"/>
    </row>
    <row r="512" s="4" customFormat="1" ht="37" customHeight="1" spans="1:16">
      <c r="A512" s="93" t="s">
        <v>1218</v>
      </c>
      <c r="B512" s="94">
        <v>1</v>
      </c>
      <c r="C512" s="94" t="s">
        <v>587</v>
      </c>
      <c r="D512" s="94" t="s">
        <v>1167</v>
      </c>
      <c r="E512" s="94">
        <v>2884</v>
      </c>
      <c r="F512" s="93" t="s">
        <v>1219</v>
      </c>
      <c r="G512" s="94" t="s">
        <v>32</v>
      </c>
      <c r="H512" s="94" t="s">
        <v>615</v>
      </c>
      <c r="I512" s="94">
        <f t="shared" si="47"/>
        <v>349.32</v>
      </c>
      <c r="J512" s="104"/>
      <c r="K512" s="104">
        <f>县级2022!K274+县级2023!K211+县级2024!K167+县级2025!K157</f>
        <v>349.32</v>
      </c>
      <c r="L512" s="104"/>
      <c r="M512" s="94" t="s">
        <v>1207</v>
      </c>
      <c r="N512" s="94" t="s">
        <v>42</v>
      </c>
      <c r="O512" s="94" t="s">
        <v>35</v>
      </c>
      <c r="P512" s="94"/>
    </row>
    <row r="513" s="4" customFormat="1" ht="37" customHeight="1" spans="1:16">
      <c r="A513" s="93" t="s">
        <v>1220</v>
      </c>
      <c r="B513" s="94">
        <v>1</v>
      </c>
      <c r="C513" s="94" t="s">
        <v>587</v>
      </c>
      <c r="D513" s="94" t="s">
        <v>1167</v>
      </c>
      <c r="E513" s="94">
        <v>1855</v>
      </c>
      <c r="F513" s="93" t="s">
        <v>1221</v>
      </c>
      <c r="G513" s="94" t="s">
        <v>229</v>
      </c>
      <c r="H513" s="94" t="s">
        <v>615</v>
      </c>
      <c r="I513" s="94">
        <f t="shared" si="47"/>
        <v>275.73</v>
      </c>
      <c r="J513" s="104"/>
      <c r="K513" s="104">
        <f>县级2022!K275+县级2023!K212+县级2024!K168+县级2025!K158</f>
        <v>275.73</v>
      </c>
      <c r="L513" s="104"/>
      <c r="M513" s="94" t="s">
        <v>1207</v>
      </c>
      <c r="N513" s="94" t="s">
        <v>42</v>
      </c>
      <c r="O513" s="94" t="s">
        <v>35</v>
      </c>
      <c r="P513" s="94"/>
    </row>
    <row r="514" s="4" customFormat="1" ht="37" customHeight="1" spans="1:16">
      <c r="A514" s="93" t="s">
        <v>1222</v>
      </c>
      <c r="B514" s="94">
        <v>1</v>
      </c>
      <c r="C514" s="94" t="s">
        <v>587</v>
      </c>
      <c r="D514" s="94" t="s">
        <v>1167</v>
      </c>
      <c r="E514" s="94">
        <v>1987</v>
      </c>
      <c r="F514" s="93" t="s">
        <v>1223</v>
      </c>
      <c r="G514" s="94" t="s">
        <v>159</v>
      </c>
      <c r="H514" s="94" t="s">
        <v>615</v>
      </c>
      <c r="I514" s="94">
        <f t="shared" si="47"/>
        <v>277.53</v>
      </c>
      <c r="J514" s="104"/>
      <c r="K514" s="104">
        <f>县级2022!K276+县级2023!K213+县级2024!K169+县级2025!K159</f>
        <v>277.53</v>
      </c>
      <c r="L514" s="104"/>
      <c r="M514" s="94" t="s">
        <v>1207</v>
      </c>
      <c r="N514" s="94" t="s">
        <v>42</v>
      </c>
      <c r="O514" s="94" t="s">
        <v>35</v>
      </c>
      <c r="P514" s="94"/>
    </row>
    <row r="515" s="4" customFormat="1" ht="37" customHeight="1" spans="1:16">
      <c r="A515" s="93" t="s">
        <v>1224</v>
      </c>
      <c r="B515" s="94">
        <v>1</v>
      </c>
      <c r="C515" s="94" t="s">
        <v>587</v>
      </c>
      <c r="D515" s="94" t="s">
        <v>1167</v>
      </c>
      <c r="E515" s="94">
        <v>1236</v>
      </c>
      <c r="F515" s="93" t="s">
        <v>1225</v>
      </c>
      <c r="G515" s="94" t="s">
        <v>188</v>
      </c>
      <c r="H515" s="94" t="s">
        <v>615</v>
      </c>
      <c r="I515" s="94">
        <f t="shared" si="47"/>
        <v>179.4</v>
      </c>
      <c r="J515" s="104"/>
      <c r="K515" s="104">
        <f>县级2022!K277+县级2023!K214+县级2024!K170+县级2025!K160</f>
        <v>179.4</v>
      </c>
      <c r="L515" s="104"/>
      <c r="M515" s="94" t="s">
        <v>1207</v>
      </c>
      <c r="N515" s="94" t="s">
        <v>42</v>
      </c>
      <c r="O515" s="94" t="s">
        <v>35</v>
      </c>
      <c r="P515" s="94"/>
    </row>
    <row r="516" s="4" customFormat="1" ht="37" customHeight="1" spans="1:16">
      <c r="A516" s="93" t="s">
        <v>1226</v>
      </c>
      <c r="B516" s="94">
        <v>1</v>
      </c>
      <c r="C516" s="94" t="s">
        <v>587</v>
      </c>
      <c r="D516" s="94" t="s">
        <v>1167</v>
      </c>
      <c r="E516" s="94">
        <v>1614</v>
      </c>
      <c r="F516" s="93" t="s">
        <v>1227</v>
      </c>
      <c r="G516" s="94" t="s">
        <v>176</v>
      </c>
      <c r="H516" s="94" t="s">
        <v>615</v>
      </c>
      <c r="I516" s="94">
        <f t="shared" si="47"/>
        <v>242.64</v>
      </c>
      <c r="J516" s="104"/>
      <c r="K516" s="104">
        <f>县级2022!K278+县级2023!K215+县级2024!K171+县级2025!K161</f>
        <v>242.64</v>
      </c>
      <c r="L516" s="104"/>
      <c r="M516" s="94" t="s">
        <v>1207</v>
      </c>
      <c r="N516" s="94" t="s">
        <v>42</v>
      </c>
      <c r="O516" s="94" t="s">
        <v>35</v>
      </c>
      <c r="P516" s="94"/>
    </row>
    <row r="517" s="4" customFormat="1" ht="37" customHeight="1" spans="1:16">
      <c r="A517" s="93" t="s">
        <v>1228</v>
      </c>
      <c r="B517" s="94">
        <v>1</v>
      </c>
      <c r="C517" s="94" t="s">
        <v>587</v>
      </c>
      <c r="D517" s="94" t="s">
        <v>1167</v>
      </c>
      <c r="E517" s="94">
        <v>2339</v>
      </c>
      <c r="F517" s="93" t="s">
        <v>1229</v>
      </c>
      <c r="G517" s="94" t="s">
        <v>168</v>
      </c>
      <c r="H517" s="94" t="s">
        <v>615</v>
      </c>
      <c r="I517" s="94">
        <f t="shared" si="47"/>
        <v>332.6</v>
      </c>
      <c r="J517" s="104"/>
      <c r="K517" s="104">
        <f>县级2022!K279+县级2023!K216+县级2024!K172+县级2025!K162</f>
        <v>332.6</v>
      </c>
      <c r="L517" s="104"/>
      <c r="M517" s="94" t="s">
        <v>1207</v>
      </c>
      <c r="N517" s="94" t="s">
        <v>42</v>
      </c>
      <c r="O517" s="94" t="s">
        <v>35</v>
      </c>
      <c r="P517" s="94"/>
    </row>
    <row r="518" s="4" customFormat="1" ht="37" customHeight="1" spans="1:16">
      <c r="A518" s="93" t="s">
        <v>1230</v>
      </c>
      <c r="B518" s="94">
        <v>1</v>
      </c>
      <c r="C518" s="94" t="s">
        <v>587</v>
      </c>
      <c r="D518" s="94" t="s">
        <v>1167</v>
      </c>
      <c r="E518" s="94">
        <v>1690</v>
      </c>
      <c r="F518" s="93" t="s">
        <v>1231</v>
      </c>
      <c r="G518" s="94" t="s">
        <v>162</v>
      </c>
      <c r="H518" s="94" t="s">
        <v>615</v>
      </c>
      <c r="I518" s="94">
        <f t="shared" si="47"/>
        <v>225.84</v>
      </c>
      <c r="J518" s="104"/>
      <c r="K518" s="104">
        <f>县级2022!K280+县级2023!K217+县级2024!K173+县级2025!K163</f>
        <v>225.84</v>
      </c>
      <c r="L518" s="104"/>
      <c r="M518" s="94" t="s">
        <v>1207</v>
      </c>
      <c r="N518" s="94" t="s">
        <v>42</v>
      </c>
      <c r="O518" s="94" t="s">
        <v>35</v>
      </c>
      <c r="P518" s="94"/>
    </row>
    <row r="519" s="4" customFormat="1" ht="37" customHeight="1" spans="1:16">
      <c r="A519" s="93" t="s">
        <v>1232</v>
      </c>
      <c r="B519" s="94">
        <v>1</v>
      </c>
      <c r="C519" s="94" t="s">
        <v>587</v>
      </c>
      <c r="D519" s="94" t="s">
        <v>1167</v>
      </c>
      <c r="E519" s="94">
        <v>1223</v>
      </c>
      <c r="F519" s="93" t="s">
        <v>1233</v>
      </c>
      <c r="G519" s="94" t="s">
        <v>303</v>
      </c>
      <c r="H519" s="94" t="s">
        <v>615</v>
      </c>
      <c r="I519" s="94">
        <f t="shared" si="47"/>
        <v>160.96</v>
      </c>
      <c r="J519" s="104"/>
      <c r="K519" s="104">
        <f>县级2022!K281+县级2023!K218+县级2024!K174+县级2025!K164</f>
        <v>160.96</v>
      </c>
      <c r="L519" s="104"/>
      <c r="M519" s="94" t="s">
        <v>1207</v>
      </c>
      <c r="N519" s="94" t="s">
        <v>42</v>
      </c>
      <c r="O519" s="94" t="s">
        <v>35</v>
      </c>
      <c r="P519" s="94"/>
    </row>
    <row r="520" s="4" customFormat="1" ht="37" customHeight="1" spans="1:16">
      <c r="A520" s="93" t="s">
        <v>1234</v>
      </c>
      <c r="B520" s="94">
        <v>1</v>
      </c>
      <c r="C520" s="94" t="s">
        <v>587</v>
      </c>
      <c r="D520" s="94" t="s">
        <v>1167</v>
      </c>
      <c r="E520" s="94">
        <v>1501</v>
      </c>
      <c r="F520" s="93" t="s">
        <v>1235</v>
      </c>
      <c r="G520" s="94" t="s">
        <v>173</v>
      </c>
      <c r="H520" s="94" t="s">
        <v>615</v>
      </c>
      <c r="I520" s="94">
        <f t="shared" si="47"/>
        <v>200.03</v>
      </c>
      <c r="J520" s="104"/>
      <c r="K520" s="104">
        <f>县级2022!K282+县级2023!K219+县级2024!K175+县级2025!K165</f>
        <v>200.03</v>
      </c>
      <c r="L520" s="104"/>
      <c r="M520" s="94" t="s">
        <v>1207</v>
      </c>
      <c r="N520" s="94" t="s">
        <v>42</v>
      </c>
      <c r="O520" s="94" t="s">
        <v>35</v>
      </c>
      <c r="P520" s="94"/>
    </row>
    <row r="521" s="4" customFormat="1" ht="37" customHeight="1" spans="1:16">
      <c r="A521" s="93" t="s">
        <v>1236</v>
      </c>
      <c r="B521" s="94">
        <v>1</v>
      </c>
      <c r="C521" s="94" t="s">
        <v>587</v>
      </c>
      <c r="D521" s="94" t="s">
        <v>1167</v>
      </c>
      <c r="E521" s="94">
        <v>2107</v>
      </c>
      <c r="F521" s="93" t="s">
        <v>1237</v>
      </c>
      <c r="G521" s="94" t="s">
        <v>257</v>
      </c>
      <c r="H521" s="94" t="s">
        <v>615</v>
      </c>
      <c r="I521" s="94">
        <f t="shared" si="47"/>
        <v>318.8</v>
      </c>
      <c r="J521" s="104"/>
      <c r="K521" s="104">
        <f>县级2022!K283+县级2023!K220+县级2024!K176+县级2025!K166</f>
        <v>318.8</v>
      </c>
      <c r="L521" s="104"/>
      <c r="M521" s="94" t="s">
        <v>1207</v>
      </c>
      <c r="N521" s="94" t="s">
        <v>42</v>
      </c>
      <c r="O521" s="94" t="s">
        <v>35</v>
      </c>
      <c r="P521" s="94"/>
    </row>
    <row r="522" s="4" customFormat="1" ht="37" customHeight="1" spans="1:16">
      <c r="A522" s="93" t="s">
        <v>1238</v>
      </c>
      <c r="B522" s="94">
        <v>1</v>
      </c>
      <c r="C522" s="94" t="s">
        <v>587</v>
      </c>
      <c r="D522" s="94" t="s">
        <v>1167</v>
      </c>
      <c r="E522" s="94">
        <v>1717</v>
      </c>
      <c r="F522" s="93" t="s">
        <v>1239</v>
      </c>
      <c r="G522" s="94" t="s">
        <v>179</v>
      </c>
      <c r="H522" s="94" t="s">
        <v>615</v>
      </c>
      <c r="I522" s="94">
        <f t="shared" si="47"/>
        <v>257.43</v>
      </c>
      <c r="J522" s="104"/>
      <c r="K522" s="104">
        <f>县级2022!K284+县级2023!K221+县级2024!K177+县级2025!K167</f>
        <v>257.43</v>
      </c>
      <c r="L522" s="104"/>
      <c r="M522" s="94" t="s">
        <v>1207</v>
      </c>
      <c r="N522" s="94" t="s">
        <v>42</v>
      </c>
      <c r="O522" s="94" t="s">
        <v>35</v>
      </c>
      <c r="P522" s="94"/>
    </row>
    <row r="523" s="4" customFormat="1" ht="37" customHeight="1" spans="1:16">
      <c r="A523" s="93" t="s">
        <v>1240</v>
      </c>
      <c r="B523" s="94">
        <v>1</v>
      </c>
      <c r="C523" s="94" t="s">
        <v>587</v>
      </c>
      <c r="D523" s="94" t="s">
        <v>1167</v>
      </c>
      <c r="E523" s="94">
        <v>1006</v>
      </c>
      <c r="F523" s="93" t="s">
        <v>1241</v>
      </c>
      <c r="G523" s="94" t="s">
        <v>165</v>
      </c>
      <c r="H523" s="94" t="s">
        <v>615</v>
      </c>
      <c r="I523" s="94">
        <f t="shared" si="47"/>
        <v>149.74</v>
      </c>
      <c r="J523" s="104"/>
      <c r="K523" s="104">
        <f>县级2022!K285+县级2023!K222+县级2024!K178+县级2025!K168</f>
        <v>149.74</v>
      </c>
      <c r="L523" s="104"/>
      <c r="M523" s="94" t="s">
        <v>1207</v>
      </c>
      <c r="N523" s="94" t="s">
        <v>42</v>
      </c>
      <c r="O523" s="94" t="s">
        <v>35</v>
      </c>
      <c r="P523" s="94"/>
    </row>
    <row r="524" s="4" customFormat="1" ht="37" customHeight="1" spans="1:16">
      <c r="A524" s="93" t="s">
        <v>1242</v>
      </c>
      <c r="B524" s="94">
        <v>1</v>
      </c>
      <c r="C524" s="94" t="s">
        <v>587</v>
      </c>
      <c r="D524" s="94" t="s">
        <v>1167</v>
      </c>
      <c r="E524" s="94">
        <v>733</v>
      </c>
      <c r="F524" s="93" t="s">
        <v>1243</v>
      </c>
      <c r="G524" s="94" t="s">
        <v>185</v>
      </c>
      <c r="H524" s="94" t="s">
        <v>615</v>
      </c>
      <c r="I524" s="94">
        <f t="shared" si="47"/>
        <v>114.79</v>
      </c>
      <c r="J524" s="104"/>
      <c r="K524" s="104">
        <f>县级2022!K286+县级2023!K223+县级2024!K179+县级2025!K169</f>
        <v>114.79</v>
      </c>
      <c r="L524" s="104"/>
      <c r="M524" s="94" t="s">
        <v>1207</v>
      </c>
      <c r="N524" s="94" t="s">
        <v>42</v>
      </c>
      <c r="O524" s="94" t="s">
        <v>35</v>
      </c>
      <c r="P524" s="94"/>
    </row>
    <row r="525" s="4" customFormat="1" ht="37" customHeight="1" spans="1:16">
      <c r="A525" s="93" t="s">
        <v>1244</v>
      </c>
      <c r="B525" s="94">
        <v>1</v>
      </c>
      <c r="C525" s="94" t="s">
        <v>587</v>
      </c>
      <c r="D525" s="94" t="s">
        <v>1167</v>
      </c>
      <c r="E525" s="94">
        <v>542</v>
      </c>
      <c r="F525" s="93" t="s">
        <v>1245</v>
      </c>
      <c r="G525" s="94" t="s">
        <v>191</v>
      </c>
      <c r="H525" s="94" t="s">
        <v>615</v>
      </c>
      <c r="I525" s="94">
        <f t="shared" si="47"/>
        <v>79.94</v>
      </c>
      <c r="J525" s="104"/>
      <c r="K525" s="104">
        <f>县级2022!K287+县级2023!K224+县级2024!K180+县级2025!K170</f>
        <v>79.94</v>
      </c>
      <c r="L525" s="104"/>
      <c r="M525" s="94" t="s">
        <v>1207</v>
      </c>
      <c r="N525" s="94" t="s">
        <v>42</v>
      </c>
      <c r="O525" s="94" t="s">
        <v>35</v>
      </c>
      <c r="P525" s="94"/>
    </row>
    <row r="526" s="4" customFormat="1" ht="37" customHeight="1" spans="1:16">
      <c r="A526" s="93" t="s">
        <v>1246</v>
      </c>
      <c r="B526" s="94">
        <v>1</v>
      </c>
      <c r="C526" s="94" t="s">
        <v>587</v>
      </c>
      <c r="D526" s="94" t="s">
        <v>1167</v>
      </c>
      <c r="E526" s="94">
        <v>1146</v>
      </c>
      <c r="F526" s="93" t="s">
        <v>1247</v>
      </c>
      <c r="G526" s="94" t="s">
        <v>182</v>
      </c>
      <c r="H526" s="94" t="s">
        <v>615</v>
      </c>
      <c r="I526" s="94">
        <f t="shared" si="47"/>
        <v>163.11</v>
      </c>
      <c r="J526" s="104"/>
      <c r="K526" s="104">
        <f>县级2022!K288+县级2023!K225+县级2024!K181+县级2025!K171</f>
        <v>163.11</v>
      </c>
      <c r="L526" s="104"/>
      <c r="M526" s="94" t="s">
        <v>1207</v>
      </c>
      <c r="N526" s="94" t="s">
        <v>42</v>
      </c>
      <c r="O526" s="94" t="s">
        <v>35</v>
      </c>
      <c r="P526" s="94"/>
    </row>
    <row r="527" s="4" customFormat="1" ht="37" customHeight="1" spans="1:16">
      <c r="A527" s="93" t="s">
        <v>1248</v>
      </c>
      <c r="B527" s="94">
        <v>1</v>
      </c>
      <c r="C527" s="94" t="s">
        <v>587</v>
      </c>
      <c r="D527" s="94" t="s">
        <v>1167</v>
      </c>
      <c r="E527" s="94">
        <v>1351</v>
      </c>
      <c r="F527" s="93" t="s">
        <v>1249</v>
      </c>
      <c r="G527" s="94" t="s">
        <v>425</v>
      </c>
      <c r="H527" s="94" t="s">
        <v>615</v>
      </c>
      <c r="I527" s="94">
        <f t="shared" si="47"/>
        <v>189.18</v>
      </c>
      <c r="J527" s="104"/>
      <c r="K527" s="104">
        <f>县级2022!K289+县级2023!K226+县级2024!K182+县级2025!K172</f>
        <v>189.18</v>
      </c>
      <c r="L527" s="104"/>
      <c r="M527" s="94" t="s">
        <v>1207</v>
      </c>
      <c r="N527" s="94" t="s">
        <v>42</v>
      </c>
      <c r="O527" s="94" t="s">
        <v>35</v>
      </c>
      <c r="P527" s="94"/>
    </row>
    <row r="528" s="4" customFormat="1" ht="56" customHeight="1" spans="1:16">
      <c r="A528" s="93" t="s">
        <v>1171</v>
      </c>
      <c r="B528" s="94">
        <v>1</v>
      </c>
      <c r="C528" s="94" t="s">
        <v>587</v>
      </c>
      <c r="D528" s="94" t="s">
        <v>1167</v>
      </c>
      <c r="E528" s="94">
        <v>150</v>
      </c>
      <c r="F528" s="93" t="s">
        <v>1250</v>
      </c>
      <c r="G528" s="94" t="s">
        <v>964</v>
      </c>
      <c r="H528" s="94" t="s">
        <v>487</v>
      </c>
      <c r="I528" s="94">
        <f t="shared" si="47"/>
        <v>20</v>
      </c>
      <c r="J528" s="104"/>
      <c r="K528" s="104">
        <v>20</v>
      </c>
      <c r="L528" s="104"/>
      <c r="M528" s="94" t="s">
        <v>1207</v>
      </c>
      <c r="N528" s="94" t="s">
        <v>42</v>
      </c>
      <c r="O528" s="94" t="s">
        <v>35</v>
      </c>
      <c r="P528" s="94"/>
    </row>
    <row r="529" s="4" customFormat="1" ht="56" customHeight="1" spans="1:16">
      <c r="A529" s="93" t="s">
        <v>1171</v>
      </c>
      <c r="B529" s="94">
        <v>1</v>
      </c>
      <c r="C529" s="94" t="s">
        <v>587</v>
      </c>
      <c r="D529" s="94" t="s">
        <v>1167</v>
      </c>
      <c r="E529" s="94">
        <v>700</v>
      </c>
      <c r="F529" s="93" t="s">
        <v>1251</v>
      </c>
      <c r="G529" s="94" t="s">
        <v>964</v>
      </c>
      <c r="H529" s="94" t="s">
        <v>487</v>
      </c>
      <c r="I529" s="94">
        <f t="shared" si="47"/>
        <v>10</v>
      </c>
      <c r="J529" s="104"/>
      <c r="K529" s="104">
        <v>10</v>
      </c>
      <c r="L529" s="104"/>
      <c r="M529" s="94" t="s">
        <v>33</v>
      </c>
      <c r="N529" s="94"/>
      <c r="O529" s="94" t="s">
        <v>35</v>
      </c>
      <c r="P529" s="94"/>
    </row>
    <row r="530" s="81" customFormat="1" ht="39" customHeight="1" spans="1:16">
      <c r="A530" s="94" t="s">
        <v>1176</v>
      </c>
      <c r="B530" s="18">
        <v>1</v>
      </c>
      <c r="C530" s="18" t="s">
        <v>587</v>
      </c>
      <c r="D530" s="18" t="s">
        <v>1167</v>
      </c>
      <c r="E530" s="9">
        <v>270</v>
      </c>
      <c r="F530" s="18" t="s">
        <v>1252</v>
      </c>
      <c r="G530" s="18" t="s">
        <v>964</v>
      </c>
      <c r="H530" s="94" t="s">
        <v>487</v>
      </c>
      <c r="I530" s="103">
        <f t="shared" si="47"/>
        <v>40</v>
      </c>
      <c r="J530" s="103"/>
      <c r="K530" s="103">
        <v>40</v>
      </c>
      <c r="L530" s="103"/>
      <c r="M530" s="18" t="s">
        <v>1207</v>
      </c>
      <c r="N530" s="18" t="s">
        <v>42</v>
      </c>
      <c r="O530" s="18" t="s">
        <v>35</v>
      </c>
      <c r="P530" s="18"/>
    </row>
    <row r="531" s="81" customFormat="1" ht="57" customHeight="1" spans="1:16">
      <c r="A531" s="94" t="s">
        <v>1176</v>
      </c>
      <c r="B531" s="18">
        <v>1</v>
      </c>
      <c r="C531" s="18" t="s">
        <v>587</v>
      </c>
      <c r="D531" s="18" t="s">
        <v>1167</v>
      </c>
      <c r="E531" s="9">
        <v>700</v>
      </c>
      <c r="F531" s="18" t="s">
        <v>1253</v>
      </c>
      <c r="G531" s="18" t="s">
        <v>964</v>
      </c>
      <c r="H531" s="94" t="s">
        <v>487</v>
      </c>
      <c r="I531" s="103">
        <f t="shared" si="47"/>
        <v>15</v>
      </c>
      <c r="J531" s="103"/>
      <c r="K531" s="103">
        <v>15</v>
      </c>
      <c r="L531" s="103"/>
      <c r="M531" s="18" t="s">
        <v>33</v>
      </c>
      <c r="N531" s="18"/>
      <c r="O531" s="18" t="s">
        <v>35</v>
      </c>
      <c r="P531" s="18"/>
    </row>
    <row r="532" s="81" customFormat="1" ht="29" customHeight="1" spans="1:16">
      <c r="A532" s="18" t="s">
        <v>1254</v>
      </c>
      <c r="B532" s="18"/>
      <c r="C532" s="18"/>
      <c r="D532" s="18" t="s">
        <v>1167</v>
      </c>
      <c r="E532" s="18" t="s">
        <v>20</v>
      </c>
      <c r="F532" s="18"/>
      <c r="G532" s="18"/>
      <c r="H532" s="18"/>
      <c r="I532" s="103">
        <f t="shared" si="47"/>
        <v>0</v>
      </c>
      <c r="J532" s="103"/>
      <c r="K532" s="103"/>
      <c r="L532" s="103"/>
      <c r="M532" s="18"/>
      <c r="N532" s="18"/>
      <c r="O532" s="18"/>
      <c r="P532" s="18"/>
    </row>
    <row r="533" s="82" customFormat="1" ht="29" customHeight="1" spans="1:16">
      <c r="A533" s="18" t="s">
        <v>1255</v>
      </c>
      <c r="B533" s="18">
        <f>B534+B536</f>
        <v>1</v>
      </c>
      <c r="C533" s="18" t="s">
        <v>20</v>
      </c>
      <c r="D533" s="18" t="s">
        <v>20</v>
      </c>
      <c r="E533" s="18" t="s">
        <v>20</v>
      </c>
      <c r="F533" s="18" t="s">
        <v>20</v>
      </c>
      <c r="G533" s="18" t="s">
        <v>20</v>
      </c>
      <c r="H533" s="18" t="s">
        <v>20</v>
      </c>
      <c r="I533" s="103">
        <f t="shared" ref="I533:L533" si="48">I534+I536</f>
        <v>20</v>
      </c>
      <c r="J533" s="103">
        <f t="shared" si="48"/>
        <v>0</v>
      </c>
      <c r="K533" s="103">
        <f t="shared" si="48"/>
        <v>20</v>
      </c>
      <c r="L533" s="103">
        <f t="shared" si="48"/>
        <v>0</v>
      </c>
      <c r="M533" s="18" t="s">
        <v>20</v>
      </c>
      <c r="N533" s="18" t="s">
        <v>20</v>
      </c>
      <c r="O533" s="18" t="s">
        <v>20</v>
      </c>
      <c r="P533" s="18"/>
    </row>
    <row r="534" s="81" customFormat="1" ht="29" customHeight="1" spans="1:16">
      <c r="A534" s="18" t="s">
        <v>1256</v>
      </c>
      <c r="B534" s="18">
        <f>B535</f>
        <v>1</v>
      </c>
      <c r="C534" s="18"/>
      <c r="D534" s="18" t="s">
        <v>1167</v>
      </c>
      <c r="E534" s="18" t="s">
        <v>20</v>
      </c>
      <c r="F534" s="18"/>
      <c r="G534" s="18"/>
      <c r="H534" s="18"/>
      <c r="I534" s="103">
        <f t="shared" ref="I534:L534" si="49">I535</f>
        <v>20</v>
      </c>
      <c r="J534" s="103">
        <f t="shared" si="49"/>
        <v>0</v>
      </c>
      <c r="K534" s="103">
        <f t="shared" si="49"/>
        <v>20</v>
      </c>
      <c r="L534" s="103">
        <f t="shared" si="49"/>
        <v>0</v>
      </c>
      <c r="M534" s="18"/>
      <c r="N534" s="18"/>
      <c r="O534" s="18"/>
      <c r="P534" s="18"/>
    </row>
    <row r="535" s="4" customFormat="1" ht="30" customHeight="1" spans="1:16">
      <c r="A535" s="93" t="s">
        <v>1171</v>
      </c>
      <c r="B535" s="94">
        <v>1</v>
      </c>
      <c r="C535" s="94" t="s">
        <v>587</v>
      </c>
      <c r="D535" s="94" t="s">
        <v>1167</v>
      </c>
      <c r="E535" s="94">
        <v>120</v>
      </c>
      <c r="F535" s="93" t="s">
        <v>1257</v>
      </c>
      <c r="G535" s="94" t="s">
        <v>964</v>
      </c>
      <c r="H535" s="94">
        <v>2022</v>
      </c>
      <c r="I535" s="94">
        <f>J535+K535+L535</f>
        <v>20</v>
      </c>
      <c r="J535" s="104"/>
      <c r="K535" s="104">
        <v>20</v>
      </c>
      <c r="L535" s="104"/>
      <c r="M535" s="94" t="s">
        <v>1207</v>
      </c>
      <c r="N535" s="94" t="s">
        <v>42</v>
      </c>
      <c r="O535" s="94" t="s">
        <v>35</v>
      </c>
      <c r="P535" s="94"/>
    </row>
    <row r="536" s="81" customFormat="1" ht="29" customHeight="1" spans="1:16">
      <c r="A536" s="18" t="s">
        <v>1258</v>
      </c>
      <c r="B536" s="18"/>
      <c r="C536" s="18"/>
      <c r="D536" s="18" t="s">
        <v>1167</v>
      </c>
      <c r="E536" s="18" t="s">
        <v>20</v>
      </c>
      <c r="F536" s="18"/>
      <c r="G536" s="18"/>
      <c r="H536" s="18"/>
      <c r="I536" s="103">
        <f>J536+K536+L536</f>
        <v>0</v>
      </c>
      <c r="J536" s="103">
        <v>0</v>
      </c>
      <c r="K536" s="103"/>
      <c r="L536" s="103"/>
      <c r="M536" s="18"/>
      <c r="N536" s="18"/>
      <c r="O536" s="18"/>
      <c r="P536" s="18"/>
    </row>
    <row r="537" s="82" customFormat="1" ht="29" customHeight="1" spans="1:16">
      <c r="A537" s="18" t="s">
        <v>1259</v>
      </c>
      <c r="B537" s="18">
        <f>B538+B560</f>
        <v>19</v>
      </c>
      <c r="C537" s="18"/>
      <c r="D537" s="18" t="s">
        <v>74</v>
      </c>
      <c r="E537" s="18"/>
      <c r="F537" s="18" t="s">
        <v>20</v>
      </c>
      <c r="G537" s="18" t="s">
        <v>20</v>
      </c>
      <c r="H537" s="18" t="s">
        <v>20</v>
      </c>
      <c r="I537" s="103">
        <f t="shared" ref="I537:L537" si="50">I538+I560</f>
        <v>46034.59</v>
      </c>
      <c r="J537" s="103">
        <f t="shared" si="50"/>
        <v>21053.8</v>
      </c>
      <c r="K537" s="103">
        <f t="shared" si="50"/>
        <v>24980.79</v>
      </c>
      <c r="L537" s="103">
        <f t="shared" si="50"/>
        <v>0</v>
      </c>
      <c r="M537" s="18" t="s">
        <v>20</v>
      </c>
      <c r="N537" s="18" t="s">
        <v>20</v>
      </c>
      <c r="O537" s="18" t="s">
        <v>20</v>
      </c>
      <c r="P537" s="18"/>
    </row>
    <row r="538" s="81" customFormat="1" ht="24" customHeight="1" spans="1:16">
      <c r="A538" s="18" t="s">
        <v>1260</v>
      </c>
      <c r="B538" s="18">
        <f>B539+B558</f>
        <v>19</v>
      </c>
      <c r="C538" s="18"/>
      <c r="D538" s="18" t="s">
        <v>74</v>
      </c>
      <c r="E538" s="18" t="s">
        <v>20</v>
      </c>
      <c r="F538" s="18" t="s">
        <v>1261</v>
      </c>
      <c r="G538" s="18"/>
      <c r="H538" s="18"/>
      <c r="I538" s="103">
        <f t="shared" ref="I538:L538" si="51">I539+I558</f>
        <v>46034.59</v>
      </c>
      <c r="J538" s="103">
        <f t="shared" si="51"/>
        <v>21053.8</v>
      </c>
      <c r="K538" s="103">
        <f t="shared" si="51"/>
        <v>24980.79</v>
      </c>
      <c r="L538" s="103">
        <f t="shared" si="51"/>
        <v>0</v>
      </c>
      <c r="M538" s="18"/>
      <c r="N538" s="18"/>
      <c r="O538" s="18"/>
      <c r="P538" s="18"/>
    </row>
    <row r="539" s="81" customFormat="1" ht="29" customHeight="1" spans="1:16">
      <c r="A539" s="18" t="s">
        <v>1262</v>
      </c>
      <c r="B539" s="18">
        <f>SUM(B540:B557)</f>
        <v>18</v>
      </c>
      <c r="C539" s="18"/>
      <c r="D539" s="18" t="s">
        <v>1205</v>
      </c>
      <c r="E539" s="18"/>
      <c r="F539" s="18"/>
      <c r="G539" s="18"/>
      <c r="H539" s="18"/>
      <c r="I539" s="103">
        <f t="shared" ref="I539:L539" si="52">SUM(I540:I557)</f>
        <v>18000</v>
      </c>
      <c r="J539" s="103">
        <f t="shared" si="52"/>
        <v>0</v>
      </c>
      <c r="K539" s="103">
        <f t="shared" si="52"/>
        <v>18000</v>
      </c>
      <c r="L539" s="103">
        <f t="shared" si="52"/>
        <v>0</v>
      </c>
      <c r="M539" s="18"/>
      <c r="N539" s="18"/>
      <c r="O539" s="18"/>
      <c r="P539" s="18"/>
    </row>
    <row r="540" s="4" customFormat="1" ht="36" customHeight="1" spans="1:16">
      <c r="A540" s="93" t="s">
        <v>1263</v>
      </c>
      <c r="B540" s="94">
        <v>1</v>
      </c>
      <c r="C540" s="94" t="s">
        <v>24</v>
      </c>
      <c r="D540" s="94" t="s">
        <v>1205</v>
      </c>
      <c r="E540" s="94">
        <v>1440</v>
      </c>
      <c r="F540" s="93" t="s">
        <v>1264</v>
      </c>
      <c r="G540" s="94" t="s">
        <v>194</v>
      </c>
      <c r="H540" s="94" t="s">
        <v>615</v>
      </c>
      <c r="I540" s="94">
        <f t="shared" ref="I539:I557" si="53">J540+K540+L540</f>
        <v>1440</v>
      </c>
      <c r="J540" s="104"/>
      <c r="K540" s="104">
        <v>1440</v>
      </c>
      <c r="L540" s="104"/>
      <c r="M540" s="94" t="s">
        <v>450</v>
      </c>
      <c r="N540" s="94" t="s">
        <v>34</v>
      </c>
      <c r="O540" s="94" t="s">
        <v>35</v>
      </c>
      <c r="P540" s="94"/>
    </row>
    <row r="541" s="4" customFormat="1" ht="36" customHeight="1" spans="1:16">
      <c r="A541" s="93" t="s">
        <v>1265</v>
      </c>
      <c r="B541" s="94">
        <v>1</v>
      </c>
      <c r="C541" s="94" t="s">
        <v>24</v>
      </c>
      <c r="D541" s="94" t="s">
        <v>1205</v>
      </c>
      <c r="E541" s="94">
        <v>696</v>
      </c>
      <c r="F541" s="93" t="s">
        <v>1266</v>
      </c>
      <c r="G541" s="94" t="s">
        <v>191</v>
      </c>
      <c r="H541" s="94" t="s">
        <v>615</v>
      </c>
      <c r="I541" s="94">
        <f t="shared" si="53"/>
        <v>696</v>
      </c>
      <c r="J541" s="104"/>
      <c r="K541" s="104">
        <v>696</v>
      </c>
      <c r="L541" s="104"/>
      <c r="M541" s="94" t="s">
        <v>450</v>
      </c>
      <c r="N541" s="94" t="s">
        <v>34</v>
      </c>
      <c r="O541" s="94" t="s">
        <v>35</v>
      </c>
      <c r="P541" s="94"/>
    </row>
    <row r="542" s="4" customFormat="1" ht="36" customHeight="1" spans="1:16">
      <c r="A542" s="93" t="s">
        <v>1267</v>
      </c>
      <c r="B542" s="94">
        <v>1</v>
      </c>
      <c r="C542" s="94" t="s">
        <v>24</v>
      </c>
      <c r="D542" s="94" t="s">
        <v>1205</v>
      </c>
      <c r="E542" s="94">
        <v>1216</v>
      </c>
      <c r="F542" s="93" t="s">
        <v>1268</v>
      </c>
      <c r="G542" s="94" t="s">
        <v>159</v>
      </c>
      <c r="H542" s="94" t="s">
        <v>615</v>
      </c>
      <c r="I542" s="94">
        <f t="shared" si="53"/>
        <v>1216</v>
      </c>
      <c r="J542" s="104"/>
      <c r="K542" s="104">
        <v>1216</v>
      </c>
      <c r="L542" s="104"/>
      <c r="M542" s="94" t="s">
        <v>450</v>
      </c>
      <c r="N542" s="94" t="s">
        <v>34</v>
      </c>
      <c r="O542" s="94" t="s">
        <v>35</v>
      </c>
      <c r="P542" s="94"/>
    </row>
    <row r="543" s="4" customFormat="1" ht="36" customHeight="1" spans="1:16">
      <c r="A543" s="93" t="s">
        <v>1269</v>
      </c>
      <c r="B543" s="94">
        <v>1</v>
      </c>
      <c r="C543" s="94" t="s">
        <v>24</v>
      </c>
      <c r="D543" s="94" t="s">
        <v>1205</v>
      </c>
      <c r="E543" s="94">
        <v>1068</v>
      </c>
      <c r="F543" s="93" t="s">
        <v>1270</v>
      </c>
      <c r="G543" s="94" t="s">
        <v>188</v>
      </c>
      <c r="H543" s="94" t="s">
        <v>615</v>
      </c>
      <c r="I543" s="94">
        <f t="shared" si="53"/>
        <v>1068</v>
      </c>
      <c r="J543" s="104"/>
      <c r="K543" s="104">
        <v>1068</v>
      </c>
      <c r="L543" s="104"/>
      <c r="M543" s="94" t="s">
        <v>450</v>
      </c>
      <c r="N543" s="94" t="s">
        <v>34</v>
      </c>
      <c r="O543" s="94" t="s">
        <v>35</v>
      </c>
      <c r="P543" s="94"/>
    </row>
    <row r="544" s="4" customFormat="1" ht="36" customHeight="1" spans="1:16">
      <c r="A544" s="93" t="s">
        <v>1271</v>
      </c>
      <c r="B544" s="94">
        <v>1</v>
      </c>
      <c r="C544" s="94" t="s">
        <v>24</v>
      </c>
      <c r="D544" s="94" t="s">
        <v>1205</v>
      </c>
      <c r="E544" s="94">
        <v>660</v>
      </c>
      <c r="F544" s="93" t="s">
        <v>1272</v>
      </c>
      <c r="G544" s="94" t="s">
        <v>185</v>
      </c>
      <c r="H544" s="94" t="s">
        <v>615</v>
      </c>
      <c r="I544" s="94">
        <f t="shared" si="53"/>
        <v>660</v>
      </c>
      <c r="J544" s="104"/>
      <c r="K544" s="104">
        <v>660</v>
      </c>
      <c r="L544" s="104"/>
      <c r="M544" s="94" t="s">
        <v>450</v>
      </c>
      <c r="N544" s="94" t="s">
        <v>34</v>
      </c>
      <c r="O544" s="94" t="s">
        <v>35</v>
      </c>
      <c r="P544" s="94"/>
    </row>
    <row r="545" s="4" customFormat="1" ht="36" customHeight="1" spans="1:16">
      <c r="A545" s="93" t="s">
        <v>1273</v>
      </c>
      <c r="B545" s="94">
        <v>1</v>
      </c>
      <c r="C545" s="94" t="s">
        <v>24</v>
      </c>
      <c r="D545" s="94" t="s">
        <v>1205</v>
      </c>
      <c r="E545" s="94">
        <v>1376</v>
      </c>
      <c r="F545" s="93" t="s">
        <v>1274</v>
      </c>
      <c r="G545" s="94" t="s">
        <v>32</v>
      </c>
      <c r="H545" s="94" t="s">
        <v>615</v>
      </c>
      <c r="I545" s="94">
        <f t="shared" si="53"/>
        <v>1376</v>
      </c>
      <c r="J545" s="104"/>
      <c r="K545" s="104">
        <v>1376</v>
      </c>
      <c r="L545" s="104"/>
      <c r="M545" s="94" t="s">
        <v>450</v>
      </c>
      <c r="N545" s="94" t="s">
        <v>34</v>
      </c>
      <c r="O545" s="94" t="s">
        <v>35</v>
      </c>
      <c r="P545" s="94"/>
    </row>
    <row r="546" s="4" customFormat="1" ht="36" customHeight="1" spans="1:16">
      <c r="A546" s="93" t="s">
        <v>1275</v>
      </c>
      <c r="B546" s="94">
        <v>1</v>
      </c>
      <c r="C546" s="94" t="s">
        <v>24</v>
      </c>
      <c r="D546" s="94" t="s">
        <v>1205</v>
      </c>
      <c r="E546" s="94">
        <v>1212</v>
      </c>
      <c r="F546" s="93" t="s">
        <v>1276</v>
      </c>
      <c r="G546" s="94" t="s">
        <v>229</v>
      </c>
      <c r="H546" s="94" t="s">
        <v>615</v>
      </c>
      <c r="I546" s="94">
        <f t="shared" si="53"/>
        <v>1212</v>
      </c>
      <c r="J546" s="104"/>
      <c r="K546" s="104">
        <v>1212</v>
      </c>
      <c r="L546" s="104"/>
      <c r="M546" s="94" t="s">
        <v>450</v>
      </c>
      <c r="N546" s="94" t="s">
        <v>34</v>
      </c>
      <c r="O546" s="94" t="s">
        <v>35</v>
      </c>
      <c r="P546" s="94"/>
    </row>
    <row r="547" s="4" customFormat="1" ht="36" customHeight="1" spans="1:16">
      <c r="A547" s="93" t="s">
        <v>1277</v>
      </c>
      <c r="B547" s="94">
        <v>1</v>
      </c>
      <c r="C547" s="94" t="s">
        <v>24</v>
      </c>
      <c r="D547" s="94" t="s">
        <v>1205</v>
      </c>
      <c r="E547" s="94">
        <v>804</v>
      </c>
      <c r="F547" s="93" t="s">
        <v>1278</v>
      </c>
      <c r="G547" s="94" t="s">
        <v>165</v>
      </c>
      <c r="H547" s="94" t="s">
        <v>615</v>
      </c>
      <c r="I547" s="94">
        <f t="shared" si="53"/>
        <v>804</v>
      </c>
      <c r="J547" s="104"/>
      <c r="K547" s="104">
        <v>804</v>
      </c>
      <c r="L547" s="104"/>
      <c r="M547" s="94" t="s">
        <v>450</v>
      </c>
      <c r="N547" s="94" t="s">
        <v>34</v>
      </c>
      <c r="O547" s="94" t="s">
        <v>35</v>
      </c>
      <c r="P547" s="94"/>
    </row>
    <row r="548" s="4" customFormat="1" ht="36" customHeight="1" spans="1:16">
      <c r="A548" s="93" t="s">
        <v>1279</v>
      </c>
      <c r="B548" s="94">
        <v>1</v>
      </c>
      <c r="C548" s="94" t="s">
        <v>24</v>
      </c>
      <c r="D548" s="94" t="s">
        <v>1205</v>
      </c>
      <c r="E548" s="94">
        <v>1320</v>
      </c>
      <c r="F548" s="93" t="s">
        <v>1280</v>
      </c>
      <c r="G548" s="94" t="s">
        <v>168</v>
      </c>
      <c r="H548" s="94" t="s">
        <v>615</v>
      </c>
      <c r="I548" s="94">
        <f t="shared" si="53"/>
        <v>1320</v>
      </c>
      <c r="J548" s="104"/>
      <c r="K548" s="104">
        <v>1320</v>
      </c>
      <c r="L548" s="104"/>
      <c r="M548" s="94" t="s">
        <v>450</v>
      </c>
      <c r="N548" s="94" t="s">
        <v>34</v>
      </c>
      <c r="O548" s="94" t="s">
        <v>35</v>
      </c>
      <c r="P548" s="94"/>
    </row>
    <row r="549" s="4" customFormat="1" ht="36" customHeight="1" spans="1:16">
      <c r="A549" s="93" t="s">
        <v>1281</v>
      </c>
      <c r="B549" s="94">
        <v>1</v>
      </c>
      <c r="C549" s="94" t="s">
        <v>24</v>
      </c>
      <c r="D549" s="94" t="s">
        <v>1205</v>
      </c>
      <c r="E549" s="94">
        <v>808</v>
      </c>
      <c r="F549" s="93" t="s">
        <v>1282</v>
      </c>
      <c r="G549" s="94" t="s">
        <v>162</v>
      </c>
      <c r="H549" s="94" t="s">
        <v>615</v>
      </c>
      <c r="I549" s="94">
        <f t="shared" si="53"/>
        <v>808</v>
      </c>
      <c r="J549" s="104"/>
      <c r="K549" s="104">
        <v>808</v>
      </c>
      <c r="L549" s="104"/>
      <c r="M549" s="94" t="s">
        <v>450</v>
      </c>
      <c r="N549" s="94" t="s">
        <v>34</v>
      </c>
      <c r="O549" s="94" t="s">
        <v>35</v>
      </c>
      <c r="P549" s="94"/>
    </row>
    <row r="550" s="4" customFormat="1" ht="36" customHeight="1" spans="1:16">
      <c r="A550" s="93" t="s">
        <v>1283</v>
      </c>
      <c r="B550" s="94">
        <v>1</v>
      </c>
      <c r="C550" s="94" t="s">
        <v>24</v>
      </c>
      <c r="D550" s="94" t="s">
        <v>1205</v>
      </c>
      <c r="E550" s="94">
        <v>864</v>
      </c>
      <c r="F550" s="93" t="s">
        <v>1284</v>
      </c>
      <c r="G550" s="94" t="s">
        <v>303</v>
      </c>
      <c r="H550" s="94" t="s">
        <v>615</v>
      </c>
      <c r="I550" s="94">
        <f t="shared" si="53"/>
        <v>864</v>
      </c>
      <c r="J550" s="104"/>
      <c r="K550" s="104">
        <v>864</v>
      </c>
      <c r="L550" s="104"/>
      <c r="M550" s="94" t="s">
        <v>450</v>
      </c>
      <c r="N550" s="94" t="s">
        <v>34</v>
      </c>
      <c r="O550" s="94" t="s">
        <v>35</v>
      </c>
      <c r="P550" s="94"/>
    </row>
    <row r="551" s="4" customFormat="1" ht="36" customHeight="1" spans="1:16">
      <c r="A551" s="93" t="s">
        <v>1285</v>
      </c>
      <c r="B551" s="94">
        <v>1</v>
      </c>
      <c r="C551" s="94" t="s">
        <v>24</v>
      </c>
      <c r="D551" s="94" t="s">
        <v>1205</v>
      </c>
      <c r="E551" s="94">
        <v>1088</v>
      </c>
      <c r="F551" s="93" t="s">
        <v>1286</v>
      </c>
      <c r="G551" s="94" t="s">
        <v>179</v>
      </c>
      <c r="H551" s="94" t="s">
        <v>615</v>
      </c>
      <c r="I551" s="94">
        <f t="shared" si="53"/>
        <v>1088</v>
      </c>
      <c r="J551" s="104"/>
      <c r="K551" s="104">
        <v>1088</v>
      </c>
      <c r="L551" s="104"/>
      <c r="M551" s="94" t="s">
        <v>450</v>
      </c>
      <c r="N551" s="94" t="s">
        <v>34</v>
      </c>
      <c r="O551" s="94" t="s">
        <v>35</v>
      </c>
      <c r="P551" s="94"/>
    </row>
    <row r="552" s="4" customFormat="1" ht="36" customHeight="1" spans="1:16">
      <c r="A552" s="93" t="s">
        <v>1287</v>
      </c>
      <c r="B552" s="94">
        <v>1</v>
      </c>
      <c r="C552" s="94" t="s">
        <v>24</v>
      </c>
      <c r="D552" s="94" t="s">
        <v>1205</v>
      </c>
      <c r="E552" s="94">
        <v>652</v>
      </c>
      <c r="F552" s="93" t="s">
        <v>1288</v>
      </c>
      <c r="G552" s="94" t="s">
        <v>182</v>
      </c>
      <c r="H552" s="94" t="s">
        <v>615</v>
      </c>
      <c r="I552" s="94">
        <f t="shared" si="53"/>
        <v>652</v>
      </c>
      <c r="J552" s="104"/>
      <c r="K552" s="104">
        <v>652</v>
      </c>
      <c r="L552" s="104"/>
      <c r="M552" s="94" t="s">
        <v>450</v>
      </c>
      <c r="N552" s="94" t="s">
        <v>34</v>
      </c>
      <c r="O552" s="94" t="s">
        <v>35</v>
      </c>
      <c r="P552" s="94"/>
    </row>
    <row r="553" s="4" customFormat="1" ht="36" customHeight="1" spans="1:16">
      <c r="A553" s="93" t="s">
        <v>1289</v>
      </c>
      <c r="B553" s="94">
        <v>1</v>
      </c>
      <c r="C553" s="94" t="s">
        <v>24</v>
      </c>
      <c r="D553" s="94" t="s">
        <v>1205</v>
      </c>
      <c r="E553" s="94">
        <v>1140</v>
      </c>
      <c r="F553" s="93" t="s">
        <v>1290</v>
      </c>
      <c r="G553" s="94" t="s">
        <v>58</v>
      </c>
      <c r="H553" s="94" t="s">
        <v>615</v>
      </c>
      <c r="I553" s="94">
        <f t="shared" si="53"/>
        <v>1140</v>
      </c>
      <c r="J553" s="104"/>
      <c r="K553" s="104">
        <v>1140</v>
      </c>
      <c r="L553" s="104"/>
      <c r="M553" s="94" t="s">
        <v>450</v>
      </c>
      <c r="N553" s="94" t="s">
        <v>34</v>
      </c>
      <c r="O553" s="94" t="s">
        <v>35</v>
      </c>
      <c r="P553" s="94"/>
    </row>
    <row r="554" s="4" customFormat="1" ht="36" customHeight="1" spans="1:16">
      <c r="A554" s="93" t="s">
        <v>1291</v>
      </c>
      <c r="B554" s="94">
        <v>1</v>
      </c>
      <c r="C554" s="94" t="s">
        <v>24</v>
      </c>
      <c r="D554" s="94" t="s">
        <v>1205</v>
      </c>
      <c r="E554" s="94">
        <v>1128</v>
      </c>
      <c r="F554" s="93" t="s">
        <v>1292</v>
      </c>
      <c r="G554" s="94" t="s">
        <v>173</v>
      </c>
      <c r="H554" s="94" t="s">
        <v>615</v>
      </c>
      <c r="I554" s="94">
        <f t="shared" si="53"/>
        <v>1128</v>
      </c>
      <c r="J554" s="104"/>
      <c r="K554" s="104">
        <v>1128</v>
      </c>
      <c r="L554" s="104"/>
      <c r="M554" s="94" t="s">
        <v>450</v>
      </c>
      <c r="N554" s="94" t="s">
        <v>34</v>
      </c>
      <c r="O554" s="94" t="s">
        <v>35</v>
      </c>
      <c r="P554" s="94"/>
    </row>
    <row r="555" s="4" customFormat="1" ht="36" customHeight="1" spans="1:16">
      <c r="A555" s="93" t="s">
        <v>1293</v>
      </c>
      <c r="B555" s="94">
        <v>1</v>
      </c>
      <c r="C555" s="94" t="s">
        <v>24</v>
      </c>
      <c r="D555" s="94" t="s">
        <v>1205</v>
      </c>
      <c r="E555" s="94">
        <v>1032</v>
      </c>
      <c r="F555" s="93" t="s">
        <v>1294</v>
      </c>
      <c r="G555" s="94" t="s">
        <v>176</v>
      </c>
      <c r="H555" s="94" t="s">
        <v>615</v>
      </c>
      <c r="I555" s="94">
        <f t="shared" si="53"/>
        <v>1032</v>
      </c>
      <c r="J555" s="104"/>
      <c r="K555" s="104">
        <v>1032</v>
      </c>
      <c r="L555" s="104"/>
      <c r="M555" s="94" t="s">
        <v>450</v>
      </c>
      <c r="N555" s="94" t="s">
        <v>34</v>
      </c>
      <c r="O555" s="94" t="s">
        <v>35</v>
      </c>
      <c r="P555" s="94"/>
    </row>
    <row r="556" s="4" customFormat="1" ht="36" customHeight="1" spans="1:16">
      <c r="A556" s="93" t="s">
        <v>1295</v>
      </c>
      <c r="B556" s="94">
        <v>1</v>
      </c>
      <c r="C556" s="94" t="s">
        <v>24</v>
      </c>
      <c r="D556" s="94" t="s">
        <v>1205</v>
      </c>
      <c r="E556" s="94">
        <v>724</v>
      </c>
      <c r="F556" s="93" t="s">
        <v>1296</v>
      </c>
      <c r="G556" s="94" t="s">
        <v>425</v>
      </c>
      <c r="H556" s="94" t="s">
        <v>615</v>
      </c>
      <c r="I556" s="94">
        <f t="shared" si="53"/>
        <v>724</v>
      </c>
      <c r="J556" s="104"/>
      <c r="K556" s="104">
        <v>724</v>
      </c>
      <c r="L556" s="104"/>
      <c r="M556" s="94" t="s">
        <v>450</v>
      </c>
      <c r="N556" s="94" t="s">
        <v>34</v>
      </c>
      <c r="O556" s="94" t="s">
        <v>35</v>
      </c>
      <c r="P556" s="94"/>
    </row>
    <row r="557" s="4" customFormat="1" ht="36" customHeight="1" spans="1:16">
      <c r="A557" s="93" t="s">
        <v>1297</v>
      </c>
      <c r="B557" s="94">
        <v>1</v>
      </c>
      <c r="C557" s="94" t="s">
        <v>24</v>
      </c>
      <c r="D557" s="94" t="s">
        <v>1205</v>
      </c>
      <c r="E557" s="94">
        <v>772</v>
      </c>
      <c r="F557" s="93" t="s">
        <v>1298</v>
      </c>
      <c r="G557" s="94" t="s">
        <v>257</v>
      </c>
      <c r="H557" s="94" t="s">
        <v>615</v>
      </c>
      <c r="I557" s="94">
        <f t="shared" si="53"/>
        <v>772</v>
      </c>
      <c r="J557" s="104"/>
      <c r="K557" s="104">
        <v>772</v>
      </c>
      <c r="L557" s="104"/>
      <c r="M557" s="94" t="s">
        <v>450</v>
      </c>
      <c r="N557" s="94" t="s">
        <v>34</v>
      </c>
      <c r="O557" s="94" t="s">
        <v>35</v>
      </c>
      <c r="P557" s="94"/>
    </row>
    <row r="558" s="81" customFormat="1" ht="36" customHeight="1" spans="1:16">
      <c r="A558" s="18" t="s">
        <v>1299</v>
      </c>
      <c r="B558" s="18">
        <f>B559</f>
        <v>1</v>
      </c>
      <c r="C558" s="18" t="s">
        <v>587</v>
      </c>
      <c r="D558" s="18" t="s">
        <v>74</v>
      </c>
      <c r="E558" s="18"/>
      <c r="F558" s="18"/>
      <c r="G558" s="18"/>
      <c r="H558" s="18"/>
      <c r="I558" s="103">
        <f t="shared" ref="I558:L558" si="54">I559</f>
        <v>28034.59</v>
      </c>
      <c r="J558" s="103">
        <f t="shared" si="54"/>
        <v>21053.8</v>
      </c>
      <c r="K558" s="103">
        <f t="shared" si="54"/>
        <v>6980.79</v>
      </c>
      <c r="L558" s="103">
        <f t="shared" si="54"/>
        <v>0</v>
      </c>
      <c r="M558" s="18"/>
      <c r="N558" s="18" t="s">
        <v>42</v>
      </c>
      <c r="O558" s="18" t="s">
        <v>35</v>
      </c>
      <c r="P558" s="18"/>
    </row>
    <row r="559" s="86" customFormat="1" ht="36" customHeight="1" spans="1:16">
      <c r="A559" s="18" t="s">
        <v>1300</v>
      </c>
      <c r="B559" s="94">
        <v>1</v>
      </c>
      <c r="C559" s="94" t="s">
        <v>587</v>
      </c>
      <c r="D559" s="94" t="s">
        <v>74</v>
      </c>
      <c r="E559" s="130">
        <v>7800</v>
      </c>
      <c r="F559" s="93" t="s">
        <v>1301</v>
      </c>
      <c r="G559" s="98" t="s">
        <v>70</v>
      </c>
      <c r="H559" s="18" t="s">
        <v>615</v>
      </c>
      <c r="I559" s="94">
        <f>J559+K559+L559</f>
        <v>28034.59</v>
      </c>
      <c r="J559" s="94">
        <v>21053.8</v>
      </c>
      <c r="K559" s="94">
        <v>6980.79</v>
      </c>
      <c r="L559" s="94">
        <f>县级2022!L319+县级2023!L255+县级2024!L209+县级2025!L199</f>
        <v>0</v>
      </c>
      <c r="M559" s="94" t="s">
        <v>1207</v>
      </c>
      <c r="N559" s="94" t="s">
        <v>42</v>
      </c>
      <c r="O559" s="94" t="s">
        <v>35</v>
      </c>
      <c r="P559" s="94"/>
    </row>
    <row r="560" s="81" customFormat="1" ht="21" customHeight="1" spans="1:16">
      <c r="A560" s="18" t="s">
        <v>1302</v>
      </c>
      <c r="B560" s="18"/>
      <c r="C560" s="18"/>
      <c r="D560" s="18" t="s">
        <v>74</v>
      </c>
      <c r="E560" s="18" t="s">
        <v>20</v>
      </c>
      <c r="F560" s="18" t="s">
        <v>1303</v>
      </c>
      <c r="G560" s="18"/>
      <c r="H560" s="18"/>
      <c r="I560" s="103">
        <f>J560+K560+L560</f>
        <v>0</v>
      </c>
      <c r="J560" s="103"/>
      <c r="K560" s="103"/>
      <c r="L560" s="103"/>
      <c r="M560" s="18"/>
      <c r="N560" s="18"/>
      <c r="O560" s="18"/>
      <c r="P560" s="18"/>
    </row>
    <row r="561" s="82" customFormat="1" ht="33" customHeight="1" spans="1:16">
      <c r="A561" s="9" t="s">
        <v>1304</v>
      </c>
      <c r="B561" s="9">
        <f>B562+B565+B567</f>
        <v>5</v>
      </c>
      <c r="C561" s="9" t="s">
        <v>20</v>
      </c>
      <c r="D561" s="9" t="s">
        <v>20</v>
      </c>
      <c r="E561" s="9" t="s">
        <v>20</v>
      </c>
      <c r="F561" s="9" t="s">
        <v>20</v>
      </c>
      <c r="G561" s="9" t="s">
        <v>20</v>
      </c>
      <c r="H561" s="9" t="s">
        <v>20</v>
      </c>
      <c r="I561" s="17">
        <f t="shared" ref="I561:L561" si="55">I562+I565+I567</f>
        <v>5336.7</v>
      </c>
      <c r="J561" s="17">
        <f t="shared" si="55"/>
        <v>5336.7</v>
      </c>
      <c r="K561" s="17">
        <f t="shared" si="55"/>
        <v>0</v>
      </c>
      <c r="L561" s="17">
        <f t="shared" si="55"/>
        <v>0</v>
      </c>
      <c r="M561" s="9" t="s">
        <v>20</v>
      </c>
      <c r="N561" s="9" t="s">
        <v>20</v>
      </c>
      <c r="O561" s="9" t="s">
        <v>20</v>
      </c>
      <c r="P561" s="9"/>
    </row>
    <row r="562" s="81" customFormat="1" ht="32" customHeight="1" spans="1:16">
      <c r="A562" s="18" t="s">
        <v>1305</v>
      </c>
      <c r="B562" s="18">
        <f>SUM(B563:B564)</f>
        <v>2</v>
      </c>
      <c r="C562" s="18"/>
      <c r="D562" s="18" t="s">
        <v>245</v>
      </c>
      <c r="E562" s="18" t="s">
        <v>20</v>
      </c>
      <c r="F562" s="18"/>
      <c r="G562" s="18"/>
      <c r="H562" s="18"/>
      <c r="I562" s="103">
        <f t="shared" ref="I562:L562" si="56">SUM(I563:I564)</f>
        <v>1192.8</v>
      </c>
      <c r="J562" s="103">
        <f t="shared" si="56"/>
        <v>1192.8</v>
      </c>
      <c r="K562" s="103">
        <f t="shared" si="56"/>
        <v>0</v>
      </c>
      <c r="L562" s="103">
        <f t="shared" si="56"/>
        <v>0</v>
      </c>
      <c r="M562" s="18" t="s">
        <v>20</v>
      </c>
      <c r="N562" s="18" t="s">
        <v>20</v>
      </c>
      <c r="O562" s="18" t="s">
        <v>20</v>
      </c>
      <c r="P562" s="18"/>
    </row>
    <row r="563" s="4" customFormat="1" ht="67" customHeight="1" spans="1:16">
      <c r="A563" s="93" t="s">
        <v>1306</v>
      </c>
      <c r="B563" s="94">
        <v>1</v>
      </c>
      <c r="C563" s="94" t="s">
        <v>24</v>
      </c>
      <c r="D563" s="94" t="s">
        <v>245</v>
      </c>
      <c r="E563" s="94">
        <v>1</v>
      </c>
      <c r="F563" s="93" t="s">
        <v>1307</v>
      </c>
      <c r="G563" s="94" t="s">
        <v>194</v>
      </c>
      <c r="H563" s="94" t="s">
        <v>1308</v>
      </c>
      <c r="I563" s="94">
        <f>J563+K563+L563</f>
        <v>412.8</v>
      </c>
      <c r="J563" s="104">
        <v>412.8</v>
      </c>
      <c r="K563" s="104"/>
      <c r="L563" s="104"/>
      <c r="M563" s="94" t="s">
        <v>788</v>
      </c>
      <c r="N563" s="94" t="s">
        <v>34</v>
      </c>
      <c r="O563" s="94" t="s">
        <v>35</v>
      </c>
      <c r="P563" s="94"/>
    </row>
    <row r="564" s="82" customFormat="1" ht="47" customHeight="1" spans="1:16">
      <c r="A564" s="93" t="s">
        <v>1306</v>
      </c>
      <c r="B564" s="94">
        <v>1</v>
      </c>
      <c r="C564" s="94" t="s">
        <v>24</v>
      </c>
      <c r="D564" s="94" t="s">
        <v>74</v>
      </c>
      <c r="E564" s="94">
        <v>1</v>
      </c>
      <c r="F564" s="93" t="s">
        <v>1309</v>
      </c>
      <c r="G564" s="94" t="s">
        <v>323</v>
      </c>
      <c r="H564" s="94" t="s">
        <v>1308</v>
      </c>
      <c r="I564" s="94">
        <f>J564+K564+L564</f>
        <v>780</v>
      </c>
      <c r="J564" s="104">
        <v>780</v>
      </c>
      <c r="K564" s="104"/>
      <c r="L564" s="104"/>
      <c r="M564" s="94" t="s">
        <v>1207</v>
      </c>
      <c r="N564" s="94" t="s">
        <v>42</v>
      </c>
      <c r="O564" s="94" t="s">
        <v>35</v>
      </c>
      <c r="P564" s="9"/>
    </row>
    <row r="565" s="81" customFormat="1" ht="35" customHeight="1" spans="1:16">
      <c r="A565" s="18" t="s">
        <v>1310</v>
      </c>
      <c r="B565" s="18">
        <f>B566</f>
        <v>1</v>
      </c>
      <c r="C565" s="18"/>
      <c r="D565" s="18" t="s">
        <v>245</v>
      </c>
      <c r="E565" s="18" t="s">
        <v>20</v>
      </c>
      <c r="F565" s="18"/>
      <c r="G565" s="18"/>
      <c r="H565" s="18"/>
      <c r="I565" s="103">
        <f t="shared" ref="I565:L565" si="57">I566</f>
        <v>400</v>
      </c>
      <c r="J565" s="103">
        <f t="shared" si="57"/>
        <v>400</v>
      </c>
      <c r="K565" s="103">
        <f t="shared" si="57"/>
        <v>0</v>
      </c>
      <c r="L565" s="103">
        <f t="shared" si="57"/>
        <v>0</v>
      </c>
      <c r="M565" s="18" t="s">
        <v>20</v>
      </c>
      <c r="N565" s="18" t="s">
        <v>20</v>
      </c>
      <c r="O565" s="18" t="s">
        <v>20</v>
      </c>
      <c r="P565" s="18"/>
    </row>
    <row r="566" s="4" customFormat="1" ht="68" customHeight="1" spans="1:16">
      <c r="A566" s="93" t="s">
        <v>1311</v>
      </c>
      <c r="B566" s="94">
        <v>1</v>
      </c>
      <c r="C566" s="94" t="s">
        <v>24</v>
      </c>
      <c r="D566" s="94" t="s">
        <v>245</v>
      </c>
      <c r="E566" s="94">
        <v>1</v>
      </c>
      <c r="F566" s="93" t="s">
        <v>1312</v>
      </c>
      <c r="G566" s="94" t="s">
        <v>194</v>
      </c>
      <c r="H566" s="94">
        <v>2022</v>
      </c>
      <c r="I566" s="94">
        <f>J566+K566+L566</f>
        <v>400</v>
      </c>
      <c r="J566" s="104">
        <v>400</v>
      </c>
      <c r="K566" s="104"/>
      <c r="L566" s="104"/>
      <c r="M566" s="94" t="s">
        <v>788</v>
      </c>
      <c r="N566" s="94" t="s">
        <v>34</v>
      </c>
      <c r="O566" s="94" t="s">
        <v>35</v>
      </c>
      <c r="P566" s="94"/>
    </row>
    <row r="567" s="81" customFormat="1" ht="36" customHeight="1" spans="1:16">
      <c r="A567" s="18" t="s">
        <v>1313</v>
      </c>
      <c r="B567" s="18">
        <f>SUM(B568:B569)</f>
        <v>2</v>
      </c>
      <c r="C567" s="18"/>
      <c r="D567" s="18" t="s">
        <v>245</v>
      </c>
      <c r="E567" s="18" t="s">
        <v>20</v>
      </c>
      <c r="F567" s="18"/>
      <c r="G567" s="18"/>
      <c r="H567" s="18"/>
      <c r="I567" s="103">
        <f t="shared" ref="I567:L567" si="58">SUM(I568:I569)</f>
        <v>3743.9</v>
      </c>
      <c r="J567" s="103">
        <f t="shared" si="58"/>
        <v>3743.9</v>
      </c>
      <c r="K567" s="103">
        <f t="shared" si="58"/>
        <v>0</v>
      </c>
      <c r="L567" s="103">
        <f t="shared" si="58"/>
        <v>0</v>
      </c>
      <c r="M567" s="18" t="s">
        <v>20</v>
      </c>
      <c r="N567" s="18" t="s">
        <v>20</v>
      </c>
      <c r="O567" s="18" t="s">
        <v>20</v>
      </c>
      <c r="P567" s="18"/>
    </row>
    <row r="568" s="4" customFormat="1" ht="48" customHeight="1" spans="1:16">
      <c r="A568" s="93" t="s">
        <v>1314</v>
      </c>
      <c r="B568" s="94">
        <v>1</v>
      </c>
      <c r="C568" s="94" t="s">
        <v>24</v>
      </c>
      <c r="D568" s="94" t="s">
        <v>245</v>
      </c>
      <c r="E568" s="94">
        <v>1</v>
      </c>
      <c r="F568" s="93" t="s">
        <v>1315</v>
      </c>
      <c r="G568" s="94" t="s">
        <v>194</v>
      </c>
      <c r="H568" s="94" t="s">
        <v>1308</v>
      </c>
      <c r="I568" s="94">
        <f>J568+K568+L568</f>
        <v>3705.1</v>
      </c>
      <c r="J568" s="104">
        <v>3705.1</v>
      </c>
      <c r="K568" s="104"/>
      <c r="L568" s="104"/>
      <c r="M568" s="94" t="s">
        <v>788</v>
      </c>
      <c r="N568" s="94" t="s">
        <v>34</v>
      </c>
      <c r="O568" s="94" t="s">
        <v>35</v>
      </c>
      <c r="P568" s="94"/>
    </row>
    <row r="569" s="81" customFormat="1" ht="46" customHeight="1" spans="1:16">
      <c r="A569" s="18" t="s">
        <v>1316</v>
      </c>
      <c r="B569" s="18">
        <v>1</v>
      </c>
      <c r="C569" s="18" t="s">
        <v>24</v>
      </c>
      <c r="D569" s="18" t="s">
        <v>245</v>
      </c>
      <c r="E569" s="18">
        <v>1</v>
      </c>
      <c r="F569" s="18" t="s">
        <v>1317</v>
      </c>
      <c r="G569" s="18" t="s">
        <v>194</v>
      </c>
      <c r="H569" s="18">
        <v>2023</v>
      </c>
      <c r="I569" s="103">
        <f>J569+K569+L569</f>
        <v>38.8</v>
      </c>
      <c r="J569" s="103">
        <v>38.8</v>
      </c>
      <c r="K569" s="103"/>
      <c r="L569" s="103"/>
      <c r="M569" s="18" t="s">
        <v>788</v>
      </c>
      <c r="N569" s="18" t="s">
        <v>42</v>
      </c>
      <c r="O569" s="18" t="s">
        <v>35</v>
      </c>
      <c r="P569" s="18"/>
    </row>
    <row r="570" s="82" customFormat="1" ht="28" customHeight="1" spans="1:16">
      <c r="A570" s="9" t="s">
        <v>1318</v>
      </c>
      <c r="B570" s="9">
        <f>B571+B590</f>
        <v>239</v>
      </c>
      <c r="C570" s="9"/>
      <c r="D570" s="9" t="s">
        <v>20</v>
      </c>
      <c r="E570" s="9"/>
      <c r="F570" s="9" t="s">
        <v>20</v>
      </c>
      <c r="G570" s="9"/>
      <c r="H570" s="9"/>
      <c r="I570" s="17">
        <f t="shared" ref="I570:L570" si="59">I571+I590</f>
        <v>101909.56</v>
      </c>
      <c r="J570" s="17">
        <f t="shared" si="59"/>
        <v>16406.27</v>
      </c>
      <c r="K570" s="17">
        <f t="shared" si="59"/>
        <v>85503.29</v>
      </c>
      <c r="L570" s="17">
        <f t="shared" si="59"/>
        <v>0</v>
      </c>
      <c r="M570" s="9" t="s">
        <v>20</v>
      </c>
      <c r="N570" s="9" t="s">
        <v>20</v>
      </c>
      <c r="O570" s="9" t="s">
        <v>20</v>
      </c>
      <c r="P570" s="9"/>
    </row>
    <row r="571" s="82" customFormat="1" ht="34" customHeight="1" spans="1:16">
      <c r="A571" s="18" t="s">
        <v>1319</v>
      </c>
      <c r="B571" s="18">
        <f>SUM(B572:B589)</f>
        <v>18</v>
      </c>
      <c r="C571" s="18"/>
      <c r="D571" s="18" t="s">
        <v>1320</v>
      </c>
      <c r="E571" s="18"/>
      <c r="F571" s="18" t="s">
        <v>1321</v>
      </c>
      <c r="G571" s="18"/>
      <c r="H571" s="18"/>
      <c r="I571" s="103">
        <f t="shared" ref="I571:L571" si="60">SUM(I572:I589)</f>
        <v>1110</v>
      </c>
      <c r="J571" s="103">
        <f t="shared" si="60"/>
        <v>1110</v>
      </c>
      <c r="K571" s="103">
        <f t="shared" si="60"/>
        <v>0</v>
      </c>
      <c r="L571" s="103">
        <f t="shared" si="60"/>
        <v>0</v>
      </c>
      <c r="M571" s="18" t="s">
        <v>20</v>
      </c>
      <c r="N571" s="18" t="s">
        <v>20</v>
      </c>
      <c r="O571" s="18" t="s">
        <v>20</v>
      </c>
      <c r="P571" s="18"/>
    </row>
    <row r="572" s="88" customFormat="1" ht="75" customHeight="1" spans="1:16">
      <c r="A572" s="131" t="s">
        <v>1322</v>
      </c>
      <c r="B572" s="94">
        <v>1</v>
      </c>
      <c r="C572" s="94" t="s">
        <v>24</v>
      </c>
      <c r="D572" s="94" t="s">
        <v>1320</v>
      </c>
      <c r="E572" s="131">
        <v>5</v>
      </c>
      <c r="F572" s="132" t="s">
        <v>1323</v>
      </c>
      <c r="G572" s="94" t="s">
        <v>425</v>
      </c>
      <c r="H572" s="94">
        <v>2023</v>
      </c>
      <c r="I572" s="94">
        <f t="shared" ref="I571:I589" si="61">J572+K572+L572</f>
        <v>50</v>
      </c>
      <c r="J572" s="94">
        <v>50</v>
      </c>
      <c r="K572" s="94"/>
      <c r="L572" s="94"/>
      <c r="M572" s="131" t="s">
        <v>794</v>
      </c>
      <c r="N572" s="94" t="s">
        <v>34</v>
      </c>
      <c r="O572" s="131" t="s">
        <v>35</v>
      </c>
      <c r="P572" s="131"/>
    </row>
    <row r="573" s="88" customFormat="1" ht="75" customHeight="1" spans="1:16">
      <c r="A573" s="131" t="s">
        <v>1322</v>
      </c>
      <c r="B573" s="94">
        <v>1</v>
      </c>
      <c r="C573" s="94" t="s">
        <v>24</v>
      </c>
      <c r="D573" s="94" t="s">
        <v>1320</v>
      </c>
      <c r="E573" s="131">
        <v>4</v>
      </c>
      <c r="F573" s="132" t="s">
        <v>1324</v>
      </c>
      <c r="G573" s="94" t="s">
        <v>191</v>
      </c>
      <c r="H573" s="94">
        <v>2023</v>
      </c>
      <c r="I573" s="94">
        <f t="shared" si="61"/>
        <v>40</v>
      </c>
      <c r="J573" s="94">
        <v>40</v>
      </c>
      <c r="K573" s="94"/>
      <c r="L573" s="94"/>
      <c r="M573" s="131" t="s">
        <v>794</v>
      </c>
      <c r="N573" s="94" t="s">
        <v>34</v>
      </c>
      <c r="O573" s="131" t="s">
        <v>35</v>
      </c>
      <c r="P573" s="131"/>
    </row>
    <row r="574" s="88" customFormat="1" ht="75" customHeight="1" spans="1:16">
      <c r="A574" s="131" t="s">
        <v>1322</v>
      </c>
      <c r="B574" s="94">
        <v>1</v>
      </c>
      <c r="C574" s="94" t="s">
        <v>24</v>
      </c>
      <c r="D574" s="94" t="s">
        <v>1320</v>
      </c>
      <c r="E574" s="131">
        <v>9</v>
      </c>
      <c r="F574" s="132" t="s">
        <v>1325</v>
      </c>
      <c r="G574" s="105" t="s">
        <v>168</v>
      </c>
      <c r="H574" s="94">
        <v>2023</v>
      </c>
      <c r="I574" s="94">
        <f t="shared" si="61"/>
        <v>90</v>
      </c>
      <c r="J574" s="94">
        <v>90</v>
      </c>
      <c r="K574" s="94"/>
      <c r="L574" s="94"/>
      <c r="M574" s="131" t="s">
        <v>794</v>
      </c>
      <c r="N574" s="94" t="s">
        <v>34</v>
      </c>
      <c r="O574" s="131" t="s">
        <v>35</v>
      </c>
      <c r="P574" s="131"/>
    </row>
    <row r="575" s="88" customFormat="1" ht="75" customHeight="1" spans="1:16">
      <c r="A575" s="131" t="s">
        <v>1322</v>
      </c>
      <c r="B575" s="94">
        <v>1</v>
      </c>
      <c r="C575" s="94" t="s">
        <v>24</v>
      </c>
      <c r="D575" s="94" t="s">
        <v>1320</v>
      </c>
      <c r="E575" s="131">
        <v>7</v>
      </c>
      <c r="F575" s="132" t="s">
        <v>1326</v>
      </c>
      <c r="G575" s="105" t="s">
        <v>159</v>
      </c>
      <c r="H575" s="94">
        <v>2023</v>
      </c>
      <c r="I575" s="94">
        <f t="shared" si="61"/>
        <v>70</v>
      </c>
      <c r="J575" s="94">
        <v>70</v>
      </c>
      <c r="K575" s="94"/>
      <c r="L575" s="94"/>
      <c r="M575" s="131" t="s">
        <v>794</v>
      </c>
      <c r="N575" s="94" t="s">
        <v>34</v>
      </c>
      <c r="O575" s="131" t="s">
        <v>35</v>
      </c>
      <c r="P575" s="131"/>
    </row>
    <row r="576" s="88" customFormat="1" ht="75" customHeight="1" spans="1:16">
      <c r="A576" s="131" t="s">
        <v>1322</v>
      </c>
      <c r="B576" s="94">
        <v>1</v>
      </c>
      <c r="C576" s="94" t="s">
        <v>24</v>
      </c>
      <c r="D576" s="94" t="s">
        <v>1320</v>
      </c>
      <c r="E576" s="131">
        <v>9</v>
      </c>
      <c r="F576" s="132" t="s">
        <v>1327</v>
      </c>
      <c r="G576" s="105" t="s">
        <v>194</v>
      </c>
      <c r="H576" s="94">
        <v>2023</v>
      </c>
      <c r="I576" s="94">
        <f t="shared" si="61"/>
        <v>90</v>
      </c>
      <c r="J576" s="94">
        <v>90</v>
      </c>
      <c r="K576" s="94"/>
      <c r="L576" s="94"/>
      <c r="M576" s="131" t="s">
        <v>794</v>
      </c>
      <c r="N576" s="94" t="s">
        <v>34</v>
      </c>
      <c r="O576" s="131" t="s">
        <v>35</v>
      </c>
      <c r="P576" s="131"/>
    </row>
    <row r="577" s="88" customFormat="1" ht="75" customHeight="1" spans="1:16">
      <c r="A577" s="131" t="s">
        <v>1322</v>
      </c>
      <c r="B577" s="94">
        <v>1</v>
      </c>
      <c r="C577" s="94" t="s">
        <v>24</v>
      </c>
      <c r="D577" s="94" t="s">
        <v>1320</v>
      </c>
      <c r="E577" s="131">
        <v>8</v>
      </c>
      <c r="F577" s="132" t="s">
        <v>1328</v>
      </c>
      <c r="G577" s="105" t="s">
        <v>179</v>
      </c>
      <c r="H577" s="94">
        <v>2023</v>
      </c>
      <c r="I577" s="94">
        <f t="shared" si="61"/>
        <v>80</v>
      </c>
      <c r="J577" s="94">
        <v>80</v>
      </c>
      <c r="K577" s="94"/>
      <c r="L577" s="94"/>
      <c r="M577" s="131" t="s">
        <v>794</v>
      </c>
      <c r="N577" s="94" t="s">
        <v>34</v>
      </c>
      <c r="O577" s="131" t="s">
        <v>35</v>
      </c>
      <c r="P577" s="131"/>
    </row>
    <row r="578" s="88" customFormat="1" ht="75" customHeight="1" spans="1:16">
      <c r="A578" s="131" t="s">
        <v>1322</v>
      </c>
      <c r="B578" s="94">
        <v>1</v>
      </c>
      <c r="C578" s="94" t="s">
        <v>24</v>
      </c>
      <c r="D578" s="94" t="s">
        <v>1320</v>
      </c>
      <c r="E578" s="131">
        <v>6</v>
      </c>
      <c r="F578" s="132" t="s">
        <v>1329</v>
      </c>
      <c r="G578" s="105" t="s">
        <v>229</v>
      </c>
      <c r="H578" s="94">
        <v>2023</v>
      </c>
      <c r="I578" s="94">
        <f t="shared" si="61"/>
        <v>60</v>
      </c>
      <c r="J578" s="94">
        <v>60</v>
      </c>
      <c r="K578" s="94"/>
      <c r="L578" s="94"/>
      <c r="M578" s="131" t="s">
        <v>794</v>
      </c>
      <c r="N578" s="94" t="s">
        <v>34</v>
      </c>
      <c r="O578" s="131" t="s">
        <v>35</v>
      </c>
      <c r="P578" s="131"/>
    </row>
    <row r="579" s="88" customFormat="1" ht="75" customHeight="1" spans="1:16">
      <c r="A579" s="131" t="s">
        <v>1322</v>
      </c>
      <c r="B579" s="94">
        <v>1</v>
      </c>
      <c r="C579" s="94" t="s">
        <v>24</v>
      </c>
      <c r="D579" s="94" t="s">
        <v>1320</v>
      </c>
      <c r="E579" s="131">
        <v>3</v>
      </c>
      <c r="F579" s="132" t="s">
        <v>1330</v>
      </c>
      <c r="G579" s="105" t="s">
        <v>165</v>
      </c>
      <c r="H579" s="94">
        <v>2023</v>
      </c>
      <c r="I579" s="94">
        <f t="shared" si="61"/>
        <v>30</v>
      </c>
      <c r="J579" s="94">
        <v>30</v>
      </c>
      <c r="K579" s="94"/>
      <c r="L579" s="94"/>
      <c r="M579" s="131" t="s">
        <v>794</v>
      </c>
      <c r="N579" s="94" t="s">
        <v>34</v>
      </c>
      <c r="O579" s="131" t="s">
        <v>35</v>
      </c>
      <c r="P579" s="131"/>
    </row>
    <row r="580" s="88" customFormat="1" ht="75" customHeight="1" spans="1:16">
      <c r="A580" s="131" t="s">
        <v>1322</v>
      </c>
      <c r="B580" s="94">
        <v>1</v>
      </c>
      <c r="C580" s="94" t="s">
        <v>24</v>
      </c>
      <c r="D580" s="94" t="s">
        <v>1320</v>
      </c>
      <c r="E580" s="131">
        <v>7</v>
      </c>
      <c r="F580" s="132" t="s">
        <v>1331</v>
      </c>
      <c r="G580" s="105" t="s">
        <v>188</v>
      </c>
      <c r="H580" s="94">
        <v>2023</v>
      </c>
      <c r="I580" s="94">
        <f t="shared" si="61"/>
        <v>70</v>
      </c>
      <c r="J580" s="94">
        <v>70</v>
      </c>
      <c r="K580" s="94"/>
      <c r="L580" s="94"/>
      <c r="M580" s="131" t="s">
        <v>794</v>
      </c>
      <c r="N580" s="94" t="s">
        <v>34</v>
      </c>
      <c r="O580" s="131" t="s">
        <v>35</v>
      </c>
      <c r="P580" s="131"/>
    </row>
    <row r="581" s="88" customFormat="1" ht="75" customHeight="1" spans="1:16">
      <c r="A581" s="131" t="s">
        <v>1322</v>
      </c>
      <c r="B581" s="94">
        <v>1</v>
      </c>
      <c r="C581" s="94" t="s">
        <v>24</v>
      </c>
      <c r="D581" s="94" t="s">
        <v>1320</v>
      </c>
      <c r="E581" s="131">
        <v>5</v>
      </c>
      <c r="F581" s="132" t="s">
        <v>1332</v>
      </c>
      <c r="G581" s="105" t="s">
        <v>173</v>
      </c>
      <c r="H581" s="94">
        <v>2023</v>
      </c>
      <c r="I581" s="94">
        <f t="shared" si="61"/>
        <v>50</v>
      </c>
      <c r="J581" s="94">
        <v>50</v>
      </c>
      <c r="K581" s="94"/>
      <c r="L581" s="94"/>
      <c r="M581" s="131" t="s">
        <v>794</v>
      </c>
      <c r="N581" s="94" t="s">
        <v>34</v>
      </c>
      <c r="O581" s="131" t="s">
        <v>35</v>
      </c>
      <c r="P581" s="131"/>
    </row>
    <row r="582" s="88" customFormat="1" ht="75" customHeight="1" spans="1:16">
      <c r="A582" s="131" t="s">
        <v>1322</v>
      </c>
      <c r="B582" s="94">
        <v>1</v>
      </c>
      <c r="C582" s="94" t="s">
        <v>24</v>
      </c>
      <c r="D582" s="94" t="s">
        <v>1320</v>
      </c>
      <c r="E582" s="131">
        <v>3</v>
      </c>
      <c r="F582" s="132" t="s">
        <v>1333</v>
      </c>
      <c r="G582" s="105" t="s">
        <v>182</v>
      </c>
      <c r="H582" s="94">
        <v>2023</v>
      </c>
      <c r="I582" s="94">
        <f t="shared" si="61"/>
        <v>30</v>
      </c>
      <c r="J582" s="94">
        <v>30</v>
      </c>
      <c r="K582" s="94"/>
      <c r="L582" s="94"/>
      <c r="M582" s="131" t="s">
        <v>794</v>
      </c>
      <c r="N582" s="94" t="s">
        <v>34</v>
      </c>
      <c r="O582" s="131" t="s">
        <v>35</v>
      </c>
      <c r="P582" s="131"/>
    </row>
    <row r="583" s="88" customFormat="1" ht="75" customHeight="1" spans="1:16">
      <c r="A583" s="131" t="s">
        <v>1322</v>
      </c>
      <c r="B583" s="94">
        <v>1</v>
      </c>
      <c r="C583" s="94" t="s">
        <v>24</v>
      </c>
      <c r="D583" s="94" t="s">
        <v>1320</v>
      </c>
      <c r="E583" s="131">
        <v>12</v>
      </c>
      <c r="F583" s="132" t="s">
        <v>1334</v>
      </c>
      <c r="G583" s="105" t="s">
        <v>32</v>
      </c>
      <c r="H583" s="94">
        <v>2023</v>
      </c>
      <c r="I583" s="94">
        <f t="shared" si="61"/>
        <v>120</v>
      </c>
      <c r="J583" s="94">
        <v>120</v>
      </c>
      <c r="K583" s="94"/>
      <c r="L583" s="94"/>
      <c r="M583" s="131" t="s">
        <v>794</v>
      </c>
      <c r="N583" s="94" t="s">
        <v>34</v>
      </c>
      <c r="O583" s="131" t="s">
        <v>35</v>
      </c>
      <c r="P583" s="131"/>
    </row>
    <row r="584" s="88" customFormat="1" ht="75" customHeight="1" spans="1:16">
      <c r="A584" s="131" t="s">
        <v>1322</v>
      </c>
      <c r="B584" s="94">
        <v>1</v>
      </c>
      <c r="C584" s="94" t="s">
        <v>24</v>
      </c>
      <c r="D584" s="94" t="s">
        <v>1320</v>
      </c>
      <c r="E584" s="131">
        <v>2</v>
      </c>
      <c r="F584" s="132" t="s">
        <v>1335</v>
      </c>
      <c r="G584" s="105" t="s">
        <v>185</v>
      </c>
      <c r="H584" s="94">
        <v>2023</v>
      </c>
      <c r="I584" s="94">
        <f t="shared" si="61"/>
        <v>20</v>
      </c>
      <c r="J584" s="94">
        <v>20</v>
      </c>
      <c r="K584" s="94"/>
      <c r="L584" s="94"/>
      <c r="M584" s="131" t="s">
        <v>794</v>
      </c>
      <c r="N584" s="94" t="s">
        <v>34</v>
      </c>
      <c r="O584" s="131" t="s">
        <v>35</v>
      </c>
      <c r="P584" s="131"/>
    </row>
    <row r="585" s="88" customFormat="1" ht="89" customHeight="1" spans="1:16">
      <c r="A585" s="131" t="s">
        <v>1322</v>
      </c>
      <c r="B585" s="94">
        <v>1</v>
      </c>
      <c r="C585" s="94" t="s">
        <v>24</v>
      </c>
      <c r="D585" s="94" t="s">
        <v>1320</v>
      </c>
      <c r="E585" s="131">
        <v>14</v>
      </c>
      <c r="F585" s="132" t="s">
        <v>1336</v>
      </c>
      <c r="G585" s="105" t="s">
        <v>257</v>
      </c>
      <c r="H585" s="94">
        <v>2023</v>
      </c>
      <c r="I585" s="94">
        <f t="shared" si="61"/>
        <v>140</v>
      </c>
      <c r="J585" s="94">
        <v>140</v>
      </c>
      <c r="K585" s="94"/>
      <c r="L585" s="94"/>
      <c r="M585" s="131" t="s">
        <v>794</v>
      </c>
      <c r="N585" s="94" t="s">
        <v>34</v>
      </c>
      <c r="O585" s="131" t="s">
        <v>35</v>
      </c>
      <c r="P585" s="131"/>
    </row>
    <row r="586" s="88" customFormat="1" ht="75" customHeight="1" spans="1:16">
      <c r="A586" s="131" t="s">
        <v>1322</v>
      </c>
      <c r="B586" s="94">
        <v>1</v>
      </c>
      <c r="C586" s="94" t="s">
        <v>24</v>
      </c>
      <c r="D586" s="94" t="s">
        <v>1320</v>
      </c>
      <c r="E586" s="131">
        <v>1</v>
      </c>
      <c r="F586" s="132" t="s">
        <v>1337</v>
      </c>
      <c r="G586" s="105" t="s">
        <v>176</v>
      </c>
      <c r="H586" s="94">
        <v>2023</v>
      </c>
      <c r="I586" s="94">
        <f t="shared" si="61"/>
        <v>10</v>
      </c>
      <c r="J586" s="94">
        <v>10</v>
      </c>
      <c r="K586" s="94"/>
      <c r="L586" s="94"/>
      <c r="M586" s="131" t="s">
        <v>794</v>
      </c>
      <c r="N586" s="94" t="s">
        <v>34</v>
      </c>
      <c r="O586" s="131" t="s">
        <v>35</v>
      </c>
      <c r="P586" s="131"/>
    </row>
    <row r="587" s="88" customFormat="1" ht="75" customHeight="1" spans="1:16">
      <c r="A587" s="131" t="s">
        <v>1322</v>
      </c>
      <c r="B587" s="94">
        <v>1</v>
      </c>
      <c r="C587" s="94" t="s">
        <v>24</v>
      </c>
      <c r="D587" s="94" t="s">
        <v>1320</v>
      </c>
      <c r="E587" s="131">
        <v>4</v>
      </c>
      <c r="F587" s="132" t="s">
        <v>1338</v>
      </c>
      <c r="G587" s="105" t="s">
        <v>162</v>
      </c>
      <c r="H587" s="94">
        <v>2023</v>
      </c>
      <c r="I587" s="94">
        <f t="shared" si="61"/>
        <v>40</v>
      </c>
      <c r="J587" s="94">
        <v>40</v>
      </c>
      <c r="K587" s="94"/>
      <c r="L587" s="94"/>
      <c r="M587" s="131" t="s">
        <v>794</v>
      </c>
      <c r="N587" s="94" t="s">
        <v>34</v>
      </c>
      <c r="O587" s="131" t="s">
        <v>35</v>
      </c>
      <c r="P587" s="131"/>
    </row>
    <row r="588" s="88" customFormat="1" ht="75" customHeight="1" spans="1:16">
      <c r="A588" s="131" t="s">
        <v>1322</v>
      </c>
      <c r="B588" s="94">
        <v>1</v>
      </c>
      <c r="C588" s="94" t="s">
        <v>24</v>
      </c>
      <c r="D588" s="94" t="s">
        <v>1320</v>
      </c>
      <c r="E588" s="131">
        <v>8</v>
      </c>
      <c r="F588" s="132" t="s">
        <v>1339</v>
      </c>
      <c r="G588" s="105" t="s">
        <v>58</v>
      </c>
      <c r="H588" s="94">
        <v>2023</v>
      </c>
      <c r="I588" s="94">
        <f t="shared" si="61"/>
        <v>80</v>
      </c>
      <c r="J588" s="94">
        <v>80</v>
      </c>
      <c r="K588" s="94"/>
      <c r="L588" s="94"/>
      <c r="M588" s="131" t="s">
        <v>794</v>
      </c>
      <c r="N588" s="94" t="s">
        <v>34</v>
      </c>
      <c r="O588" s="131" t="s">
        <v>35</v>
      </c>
      <c r="P588" s="131"/>
    </row>
    <row r="589" s="88" customFormat="1" ht="75" customHeight="1" spans="1:16">
      <c r="A589" s="131" t="s">
        <v>1322</v>
      </c>
      <c r="B589" s="94">
        <v>1</v>
      </c>
      <c r="C589" s="94" t="s">
        <v>24</v>
      </c>
      <c r="D589" s="94" t="s">
        <v>1320</v>
      </c>
      <c r="E589" s="131">
        <v>4</v>
      </c>
      <c r="F589" s="132" t="s">
        <v>1340</v>
      </c>
      <c r="G589" s="105" t="s">
        <v>303</v>
      </c>
      <c r="H589" s="94">
        <v>2023</v>
      </c>
      <c r="I589" s="94">
        <f t="shared" si="61"/>
        <v>40</v>
      </c>
      <c r="J589" s="94">
        <v>40</v>
      </c>
      <c r="K589" s="94"/>
      <c r="L589" s="94"/>
      <c r="M589" s="131" t="s">
        <v>794</v>
      </c>
      <c r="N589" s="94" t="s">
        <v>34</v>
      </c>
      <c r="O589" s="131" t="s">
        <v>35</v>
      </c>
      <c r="P589" s="131"/>
    </row>
    <row r="590" s="81" customFormat="1" ht="48" customHeight="1" spans="1:16">
      <c r="A590" s="133" t="s">
        <v>1341</v>
      </c>
      <c r="B590" s="18">
        <f>B591+B598+B745+B746+B747+B748+B749</f>
        <v>221</v>
      </c>
      <c r="C590" s="18" t="s">
        <v>20</v>
      </c>
      <c r="D590" s="18" t="s">
        <v>20</v>
      </c>
      <c r="E590" s="18" t="s">
        <v>20</v>
      </c>
      <c r="F590" s="133" t="s">
        <v>20</v>
      </c>
      <c r="G590" s="18" t="s">
        <v>20</v>
      </c>
      <c r="H590" s="18" t="s">
        <v>20</v>
      </c>
      <c r="I590" s="103">
        <f t="shared" ref="I590:L590" si="62">I591+I598+I745+I746+I747+I748+I749</f>
        <v>100799.56</v>
      </c>
      <c r="J590" s="103">
        <f t="shared" si="62"/>
        <v>15296.27</v>
      </c>
      <c r="K590" s="103">
        <f t="shared" si="62"/>
        <v>85503.29</v>
      </c>
      <c r="L590" s="103">
        <f t="shared" si="62"/>
        <v>0</v>
      </c>
      <c r="M590" s="18" t="s">
        <v>20</v>
      </c>
      <c r="N590" s="18" t="s">
        <v>20</v>
      </c>
      <c r="O590" s="18" t="s">
        <v>20</v>
      </c>
      <c r="P590" s="18"/>
    </row>
    <row r="591" s="82" customFormat="1" ht="30" customHeight="1" spans="1:16">
      <c r="A591" s="119" t="s">
        <v>1342</v>
      </c>
      <c r="B591" s="18">
        <f>SUM(B593:B597)</f>
        <v>5</v>
      </c>
      <c r="C591" s="18"/>
      <c r="D591" s="18" t="s">
        <v>60</v>
      </c>
      <c r="E591" s="18" t="s">
        <v>20</v>
      </c>
      <c r="F591" s="18" t="s">
        <v>1343</v>
      </c>
      <c r="G591" s="18"/>
      <c r="H591" s="18"/>
      <c r="I591" s="103">
        <f>SUM(I593:I597)</f>
        <v>75280</v>
      </c>
      <c r="J591" s="103">
        <f>SUM(J593:J597)</f>
        <v>5272</v>
      </c>
      <c r="K591" s="103">
        <f>SUM(K593:K597)</f>
        <v>70008</v>
      </c>
      <c r="L591" s="103">
        <f>SUM(L593:L597)</f>
        <v>0</v>
      </c>
      <c r="M591" s="18"/>
      <c r="N591" s="18"/>
      <c r="O591" s="18"/>
      <c r="P591" s="18"/>
    </row>
    <row r="592" s="81" customFormat="1" ht="30" customHeight="1" spans="1:16">
      <c r="A592" s="119"/>
      <c r="B592" s="18"/>
      <c r="C592" s="18"/>
      <c r="D592" s="18" t="s">
        <v>1344</v>
      </c>
      <c r="E592" s="18" t="s">
        <v>20</v>
      </c>
      <c r="F592" s="18" t="s">
        <v>1345</v>
      </c>
      <c r="G592" s="18"/>
      <c r="H592" s="18"/>
      <c r="I592" s="103"/>
      <c r="J592" s="103"/>
      <c r="K592" s="103"/>
      <c r="L592" s="103"/>
      <c r="M592" s="18"/>
      <c r="N592" s="18"/>
      <c r="O592" s="18"/>
      <c r="P592" s="18"/>
    </row>
    <row r="593" s="4" customFormat="1" ht="61" customHeight="1" spans="1:16">
      <c r="A593" s="93" t="s">
        <v>1346</v>
      </c>
      <c r="B593" s="94">
        <v>1</v>
      </c>
      <c r="C593" s="94" t="s">
        <v>24</v>
      </c>
      <c r="D593" s="94" t="s">
        <v>278</v>
      </c>
      <c r="E593" s="94">
        <v>4000</v>
      </c>
      <c r="F593" s="93" t="s">
        <v>1347</v>
      </c>
      <c r="G593" s="94" t="s">
        <v>159</v>
      </c>
      <c r="H593" s="94">
        <v>2022</v>
      </c>
      <c r="I593" s="94">
        <f>J593+K593+L593</f>
        <v>40</v>
      </c>
      <c r="J593" s="104"/>
      <c r="K593" s="104">
        <v>40</v>
      </c>
      <c r="L593" s="104"/>
      <c r="M593" s="94" t="s">
        <v>350</v>
      </c>
      <c r="N593" s="94" t="s">
        <v>34</v>
      </c>
      <c r="O593" s="94" t="s">
        <v>35</v>
      </c>
      <c r="P593" s="94"/>
    </row>
    <row r="594" s="4" customFormat="1" ht="76" customHeight="1" spans="1:16">
      <c r="A594" s="93" t="s">
        <v>1348</v>
      </c>
      <c r="B594" s="94">
        <v>1</v>
      </c>
      <c r="C594" s="94" t="s">
        <v>24</v>
      </c>
      <c r="D594" s="94" t="s">
        <v>278</v>
      </c>
      <c r="E594" s="94">
        <v>11200</v>
      </c>
      <c r="F594" s="93" t="s">
        <v>1349</v>
      </c>
      <c r="G594" s="94" t="s">
        <v>257</v>
      </c>
      <c r="H594" s="94">
        <v>2022</v>
      </c>
      <c r="I594" s="94">
        <f>J594+K594+L594</f>
        <v>10</v>
      </c>
      <c r="J594" s="104"/>
      <c r="K594" s="104">
        <v>10</v>
      </c>
      <c r="L594" s="104"/>
      <c r="M594" s="94" t="s">
        <v>350</v>
      </c>
      <c r="N594" s="94" t="s">
        <v>34</v>
      </c>
      <c r="O594" s="94" t="s">
        <v>35</v>
      </c>
      <c r="P594" s="94"/>
    </row>
    <row r="595" s="86" customFormat="1" ht="61" customHeight="1" spans="1:16">
      <c r="A595" s="93" t="s">
        <v>1350</v>
      </c>
      <c r="B595" s="94">
        <v>1</v>
      </c>
      <c r="C595" s="94" t="s">
        <v>24</v>
      </c>
      <c r="D595" s="94" t="s">
        <v>60</v>
      </c>
      <c r="E595" s="105">
        <v>2331</v>
      </c>
      <c r="F595" s="93" t="s">
        <v>1351</v>
      </c>
      <c r="G595" s="94" t="s">
        <v>964</v>
      </c>
      <c r="H595" s="94" t="s">
        <v>512</v>
      </c>
      <c r="I595" s="94">
        <f>J595+K595+L595</f>
        <v>69930</v>
      </c>
      <c r="J595" s="104">
        <v>5272</v>
      </c>
      <c r="K595" s="104">
        <v>64658</v>
      </c>
      <c r="L595" s="104"/>
      <c r="M595" s="94" t="s">
        <v>99</v>
      </c>
      <c r="N595" s="94" t="s">
        <v>34</v>
      </c>
      <c r="O595" s="94" t="s">
        <v>35</v>
      </c>
      <c r="P595" s="94"/>
    </row>
    <row r="596" s="89" customFormat="1" ht="61" customHeight="1" spans="1:16">
      <c r="A596" s="93" t="s">
        <v>1352</v>
      </c>
      <c r="B596" s="94">
        <v>1</v>
      </c>
      <c r="C596" s="94" t="s">
        <v>24</v>
      </c>
      <c r="D596" s="94" t="s">
        <v>245</v>
      </c>
      <c r="E596" s="99">
        <v>1</v>
      </c>
      <c r="F596" s="93" t="s">
        <v>1353</v>
      </c>
      <c r="G596" s="94" t="s">
        <v>1354</v>
      </c>
      <c r="H596" s="94" t="s">
        <v>512</v>
      </c>
      <c r="I596" s="94">
        <f>J596+K596+L596</f>
        <v>2900</v>
      </c>
      <c r="J596" s="104"/>
      <c r="K596" s="104">
        <v>2900</v>
      </c>
      <c r="L596" s="104"/>
      <c r="M596" s="94" t="s">
        <v>99</v>
      </c>
      <c r="N596" s="94" t="s">
        <v>34</v>
      </c>
      <c r="O596" s="94" t="s">
        <v>35</v>
      </c>
      <c r="P596" s="94"/>
    </row>
    <row r="597" s="89" customFormat="1" ht="61" customHeight="1" spans="1:16">
      <c r="A597" s="93" t="s">
        <v>1355</v>
      </c>
      <c r="B597" s="94">
        <v>1</v>
      </c>
      <c r="C597" s="94" t="s">
        <v>24</v>
      </c>
      <c r="D597" s="94" t="s">
        <v>60</v>
      </c>
      <c r="E597" s="105">
        <v>240</v>
      </c>
      <c r="F597" s="93" t="s">
        <v>1356</v>
      </c>
      <c r="G597" s="94" t="s">
        <v>964</v>
      </c>
      <c r="H597" s="94" t="s">
        <v>512</v>
      </c>
      <c r="I597" s="94">
        <f>J597+K597+L597</f>
        <v>2400</v>
      </c>
      <c r="J597" s="104"/>
      <c r="K597" s="104">
        <v>2400</v>
      </c>
      <c r="L597" s="104"/>
      <c r="M597" s="94" t="s">
        <v>99</v>
      </c>
      <c r="N597" s="94" t="s">
        <v>34</v>
      </c>
      <c r="O597" s="94" t="s">
        <v>35</v>
      </c>
      <c r="P597" s="94"/>
    </row>
    <row r="598" s="81" customFormat="1" ht="43" customHeight="1" spans="1:16">
      <c r="A598" s="119" t="s">
        <v>1357</v>
      </c>
      <c r="B598" s="18">
        <f>SUM(B599:B744)</f>
        <v>145</v>
      </c>
      <c r="C598" s="18"/>
      <c r="D598" s="18" t="s">
        <v>1358</v>
      </c>
      <c r="E598" s="18" t="s">
        <v>20</v>
      </c>
      <c r="F598" s="18" t="s">
        <v>1359</v>
      </c>
      <c r="G598" s="18"/>
      <c r="H598" s="18"/>
      <c r="I598" s="103">
        <f>SUM(I599:I744)</f>
        <v>14294.88</v>
      </c>
      <c r="J598" s="103">
        <f>SUM(J599:J744)</f>
        <v>1189.59</v>
      </c>
      <c r="K598" s="103">
        <f>SUM(K599:K744)</f>
        <v>13105.29</v>
      </c>
      <c r="L598" s="103">
        <f>SUM(L599:L744)</f>
        <v>0</v>
      </c>
      <c r="M598" s="18"/>
      <c r="N598" s="18"/>
      <c r="O598" s="18"/>
      <c r="P598" s="18"/>
    </row>
    <row r="599" s="81" customFormat="1" ht="141" customHeight="1" spans="1:16">
      <c r="A599" s="96" t="s">
        <v>1360</v>
      </c>
      <c r="B599" s="9">
        <v>1</v>
      </c>
      <c r="C599" s="18" t="s">
        <v>208</v>
      </c>
      <c r="D599" s="18" t="s">
        <v>92</v>
      </c>
      <c r="E599" s="18">
        <v>1</v>
      </c>
      <c r="F599" s="18" t="s">
        <v>1361</v>
      </c>
      <c r="G599" s="18" t="s">
        <v>194</v>
      </c>
      <c r="H599" s="18">
        <v>2022</v>
      </c>
      <c r="I599" s="17">
        <f t="shared" ref="I599:I616" si="63">J599+K599+L599</f>
        <v>24.1</v>
      </c>
      <c r="J599" s="17"/>
      <c r="K599" s="17">
        <v>24.1</v>
      </c>
      <c r="L599" s="17"/>
      <c r="M599" s="18" t="s">
        <v>95</v>
      </c>
      <c r="N599" s="18" t="s">
        <v>34</v>
      </c>
      <c r="O599" s="18" t="s">
        <v>35</v>
      </c>
      <c r="P599" s="18"/>
    </row>
    <row r="600" s="81" customFormat="1" ht="180" customHeight="1" spans="1:16">
      <c r="A600" s="96" t="s">
        <v>1362</v>
      </c>
      <c r="B600" s="9">
        <v>1</v>
      </c>
      <c r="C600" s="18" t="s">
        <v>208</v>
      </c>
      <c r="D600" s="18" t="s">
        <v>92</v>
      </c>
      <c r="E600" s="18">
        <v>1</v>
      </c>
      <c r="F600" s="18" t="s">
        <v>1363</v>
      </c>
      <c r="G600" s="18" t="s">
        <v>159</v>
      </c>
      <c r="H600" s="18">
        <v>2022</v>
      </c>
      <c r="I600" s="17">
        <f t="shared" si="63"/>
        <v>75.3</v>
      </c>
      <c r="J600" s="17"/>
      <c r="K600" s="17">
        <v>75.3</v>
      </c>
      <c r="L600" s="17"/>
      <c r="M600" s="18" t="s">
        <v>95</v>
      </c>
      <c r="N600" s="18" t="s">
        <v>34</v>
      </c>
      <c r="O600" s="18" t="s">
        <v>35</v>
      </c>
      <c r="P600" s="18"/>
    </row>
    <row r="601" s="81" customFormat="1" ht="118" customHeight="1" spans="1:16">
      <c r="A601" s="96" t="s">
        <v>1364</v>
      </c>
      <c r="B601" s="9">
        <v>1</v>
      </c>
      <c r="C601" s="18" t="s">
        <v>208</v>
      </c>
      <c r="D601" s="18" t="s">
        <v>92</v>
      </c>
      <c r="E601" s="18">
        <v>1</v>
      </c>
      <c r="F601" s="18" t="s">
        <v>1365</v>
      </c>
      <c r="G601" s="18" t="s">
        <v>162</v>
      </c>
      <c r="H601" s="18">
        <v>2022</v>
      </c>
      <c r="I601" s="17">
        <f t="shared" si="63"/>
        <v>42</v>
      </c>
      <c r="J601" s="17"/>
      <c r="K601" s="17">
        <v>42</v>
      </c>
      <c r="L601" s="17"/>
      <c r="M601" s="18" t="s">
        <v>95</v>
      </c>
      <c r="N601" s="18" t="s">
        <v>34</v>
      </c>
      <c r="O601" s="18" t="s">
        <v>35</v>
      </c>
      <c r="P601" s="18"/>
    </row>
    <row r="602" s="81" customFormat="1" ht="118" customHeight="1" spans="1:16">
      <c r="A602" s="96" t="s">
        <v>1366</v>
      </c>
      <c r="B602" s="9">
        <v>1</v>
      </c>
      <c r="C602" s="18" t="s">
        <v>208</v>
      </c>
      <c r="D602" s="18" t="s">
        <v>92</v>
      </c>
      <c r="E602" s="18">
        <v>1</v>
      </c>
      <c r="F602" s="18" t="s">
        <v>1367</v>
      </c>
      <c r="G602" s="18" t="s">
        <v>257</v>
      </c>
      <c r="H602" s="18">
        <v>2022</v>
      </c>
      <c r="I602" s="17">
        <f t="shared" si="63"/>
        <v>23.35</v>
      </c>
      <c r="J602" s="17"/>
      <c r="K602" s="17">
        <v>23.35</v>
      </c>
      <c r="L602" s="17"/>
      <c r="M602" s="18" t="s">
        <v>95</v>
      </c>
      <c r="N602" s="18" t="s">
        <v>34</v>
      </c>
      <c r="O602" s="18" t="s">
        <v>35</v>
      </c>
      <c r="P602" s="18"/>
    </row>
    <row r="603" s="81" customFormat="1" ht="58" customHeight="1" spans="1:16">
      <c r="A603" s="96" t="s">
        <v>1368</v>
      </c>
      <c r="B603" s="9">
        <v>1</v>
      </c>
      <c r="C603" s="18" t="s">
        <v>208</v>
      </c>
      <c r="D603" s="18" t="s">
        <v>92</v>
      </c>
      <c r="E603" s="18">
        <v>1</v>
      </c>
      <c r="F603" s="18" t="s">
        <v>1369</v>
      </c>
      <c r="G603" s="18" t="s">
        <v>182</v>
      </c>
      <c r="H603" s="18">
        <v>2022</v>
      </c>
      <c r="I603" s="17">
        <f t="shared" si="63"/>
        <v>7</v>
      </c>
      <c r="J603" s="17">
        <v>7</v>
      </c>
      <c r="K603" s="17"/>
      <c r="L603" s="17"/>
      <c r="M603" s="18" t="s">
        <v>95</v>
      </c>
      <c r="N603" s="18" t="s">
        <v>34</v>
      </c>
      <c r="O603" s="18" t="s">
        <v>35</v>
      </c>
      <c r="P603" s="18"/>
    </row>
    <row r="604" s="81" customFormat="1" ht="58" customHeight="1" spans="1:16">
      <c r="A604" s="96" t="s">
        <v>1370</v>
      </c>
      <c r="B604" s="9">
        <v>1</v>
      </c>
      <c r="C604" s="18" t="s">
        <v>208</v>
      </c>
      <c r="D604" s="18" t="s">
        <v>92</v>
      </c>
      <c r="E604" s="18">
        <v>1</v>
      </c>
      <c r="F604" s="18" t="s">
        <v>1371</v>
      </c>
      <c r="G604" s="18" t="s">
        <v>191</v>
      </c>
      <c r="H604" s="18">
        <v>2022</v>
      </c>
      <c r="I604" s="17">
        <f t="shared" si="63"/>
        <v>8</v>
      </c>
      <c r="J604" s="17"/>
      <c r="K604" s="17">
        <v>8</v>
      </c>
      <c r="L604" s="17"/>
      <c r="M604" s="18" t="s">
        <v>95</v>
      </c>
      <c r="N604" s="18" t="s">
        <v>34</v>
      </c>
      <c r="O604" s="18" t="s">
        <v>35</v>
      </c>
      <c r="P604" s="18"/>
    </row>
    <row r="605" s="81" customFormat="1" ht="94" customHeight="1" spans="1:16">
      <c r="A605" s="96" t="s">
        <v>1372</v>
      </c>
      <c r="B605" s="9">
        <v>1</v>
      </c>
      <c r="C605" s="18" t="s">
        <v>208</v>
      </c>
      <c r="D605" s="18" t="s">
        <v>92</v>
      </c>
      <c r="E605" s="18">
        <v>1</v>
      </c>
      <c r="F605" s="18" t="s">
        <v>1373</v>
      </c>
      <c r="G605" s="18" t="s">
        <v>176</v>
      </c>
      <c r="H605" s="18">
        <v>2022</v>
      </c>
      <c r="I605" s="17">
        <f t="shared" si="63"/>
        <v>31.7</v>
      </c>
      <c r="J605" s="17"/>
      <c r="K605" s="17">
        <v>31.7</v>
      </c>
      <c r="L605" s="17"/>
      <c r="M605" s="18" t="s">
        <v>95</v>
      </c>
      <c r="N605" s="18" t="s">
        <v>34</v>
      </c>
      <c r="O605" s="18" t="s">
        <v>35</v>
      </c>
      <c r="P605" s="18"/>
    </row>
    <row r="606" s="81" customFormat="1" ht="94" customHeight="1" spans="1:16">
      <c r="A606" s="96" t="s">
        <v>1374</v>
      </c>
      <c r="B606" s="9">
        <v>1</v>
      </c>
      <c r="C606" s="18" t="s">
        <v>208</v>
      </c>
      <c r="D606" s="18" t="s">
        <v>92</v>
      </c>
      <c r="E606" s="18">
        <v>1</v>
      </c>
      <c r="F606" s="18" t="s">
        <v>1375</v>
      </c>
      <c r="G606" s="18" t="s">
        <v>188</v>
      </c>
      <c r="H606" s="18">
        <v>2022</v>
      </c>
      <c r="I606" s="17">
        <f t="shared" si="63"/>
        <v>58</v>
      </c>
      <c r="J606" s="17"/>
      <c r="K606" s="17">
        <v>58</v>
      </c>
      <c r="L606" s="17"/>
      <c r="M606" s="18" t="s">
        <v>95</v>
      </c>
      <c r="N606" s="18" t="s">
        <v>34</v>
      </c>
      <c r="O606" s="18" t="s">
        <v>35</v>
      </c>
      <c r="P606" s="18"/>
    </row>
    <row r="607" s="81" customFormat="1" ht="82" customHeight="1" spans="1:16">
      <c r="A607" s="96" t="s">
        <v>1376</v>
      </c>
      <c r="B607" s="9">
        <v>1</v>
      </c>
      <c r="C607" s="18" t="s">
        <v>208</v>
      </c>
      <c r="D607" s="18" t="s">
        <v>92</v>
      </c>
      <c r="E607" s="18">
        <v>1</v>
      </c>
      <c r="F607" s="18" t="s">
        <v>1377</v>
      </c>
      <c r="G607" s="18" t="s">
        <v>179</v>
      </c>
      <c r="H607" s="18">
        <v>2022</v>
      </c>
      <c r="I607" s="17">
        <f t="shared" si="63"/>
        <v>27</v>
      </c>
      <c r="J607" s="17"/>
      <c r="K607" s="17">
        <v>27</v>
      </c>
      <c r="L607" s="17"/>
      <c r="M607" s="18" t="s">
        <v>95</v>
      </c>
      <c r="N607" s="18" t="s">
        <v>34</v>
      </c>
      <c r="O607" s="18" t="s">
        <v>35</v>
      </c>
      <c r="P607" s="18"/>
    </row>
    <row r="608" s="81" customFormat="1" ht="117" customHeight="1" spans="1:16">
      <c r="A608" s="96" t="s">
        <v>1378</v>
      </c>
      <c r="B608" s="9">
        <v>1</v>
      </c>
      <c r="C608" s="18" t="s">
        <v>208</v>
      </c>
      <c r="D608" s="18" t="s">
        <v>92</v>
      </c>
      <c r="E608" s="18">
        <v>1</v>
      </c>
      <c r="F608" s="18" t="s">
        <v>1379</v>
      </c>
      <c r="G608" s="18" t="s">
        <v>425</v>
      </c>
      <c r="H608" s="18">
        <v>2022</v>
      </c>
      <c r="I608" s="17">
        <f t="shared" si="63"/>
        <v>28.4</v>
      </c>
      <c r="J608" s="17"/>
      <c r="K608" s="17">
        <v>28.4</v>
      </c>
      <c r="L608" s="17"/>
      <c r="M608" s="18" t="s">
        <v>95</v>
      </c>
      <c r="N608" s="18" t="s">
        <v>34</v>
      </c>
      <c r="O608" s="18" t="s">
        <v>35</v>
      </c>
      <c r="P608" s="18"/>
    </row>
    <row r="609" s="81" customFormat="1" ht="134" customHeight="1" spans="1:16">
      <c r="A609" s="96" t="s">
        <v>1380</v>
      </c>
      <c r="B609" s="9">
        <v>1</v>
      </c>
      <c r="C609" s="18" t="s">
        <v>208</v>
      </c>
      <c r="D609" s="18" t="s">
        <v>92</v>
      </c>
      <c r="E609" s="18">
        <v>1</v>
      </c>
      <c r="F609" s="18" t="s">
        <v>1381</v>
      </c>
      <c r="G609" s="18" t="s">
        <v>173</v>
      </c>
      <c r="H609" s="18">
        <v>2022</v>
      </c>
      <c r="I609" s="17">
        <f t="shared" si="63"/>
        <v>47.04</v>
      </c>
      <c r="J609" s="17"/>
      <c r="K609" s="17">
        <v>47.04</v>
      </c>
      <c r="L609" s="17"/>
      <c r="M609" s="18" t="s">
        <v>95</v>
      </c>
      <c r="N609" s="18" t="s">
        <v>34</v>
      </c>
      <c r="O609" s="18" t="s">
        <v>35</v>
      </c>
      <c r="P609" s="18"/>
    </row>
    <row r="610" s="81" customFormat="1" ht="97" customHeight="1" spans="1:16">
      <c r="A610" s="96" t="s">
        <v>1382</v>
      </c>
      <c r="B610" s="9">
        <v>1</v>
      </c>
      <c r="C610" s="18" t="s">
        <v>208</v>
      </c>
      <c r="D610" s="18" t="s">
        <v>92</v>
      </c>
      <c r="E610" s="18">
        <v>1</v>
      </c>
      <c r="F610" s="18" t="s">
        <v>1383</v>
      </c>
      <c r="G610" s="18" t="s">
        <v>165</v>
      </c>
      <c r="H610" s="18">
        <v>2022</v>
      </c>
      <c r="I610" s="17">
        <f t="shared" si="63"/>
        <v>18</v>
      </c>
      <c r="J610" s="17"/>
      <c r="K610" s="17">
        <v>18</v>
      </c>
      <c r="L610" s="17"/>
      <c r="M610" s="18" t="s">
        <v>95</v>
      </c>
      <c r="N610" s="18" t="s">
        <v>34</v>
      </c>
      <c r="O610" s="18" t="s">
        <v>35</v>
      </c>
      <c r="P610" s="18"/>
    </row>
    <row r="611" s="81" customFormat="1" ht="97" customHeight="1" spans="1:16">
      <c r="A611" s="96" t="s">
        <v>1384</v>
      </c>
      <c r="B611" s="9">
        <v>1</v>
      </c>
      <c r="C611" s="18" t="s">
        <v>208</v>
      </c>
      <c r="D611" s="18" t="s">
        <v>92</v>
      </c>
      <c r="E611" s="18">
        <v>1</v>
      </c>
      <c r="F611" s="18" t="s">
        <v>1385</v>
      </c>
      <c r="G611" s="18" t="s">
        <v>58</v>
      </c>
      <c r="H611" s="18">
        <v>2022</v>
      </c>
      <c r="I611" s="17">
        <f t="shared" si="63"/>
        <v>19.11</v>
      </c>
      <c r="J611" s="17"/>
      <c r="K611" s="17">
        <v>19.11</v>
      </c>
      <c r="L611" s="17"/>
      <c r="M611" s="18" t="s">
        <v>95</v>
      </c>
      <c r="N611" s="18" t="s">
        <v>34</v>
      </c>
      <c r="O611" s="18" t="s">
        <v>35</v>
      </c>
      <c r="P611" s="18"/>
    </row>
    <row r="612" s="81" customFormat="1" ht="97" customHeight="1" spans="1:16">
      <c r="A612" s="96" t="s">
        <v>1386</v>
      </c>
      <c r="B612" s="9">
        <v>1</v>
      </c>
      <c r="C612" s="18" t="s">
        <v>208</v>
      </c>
      <c r="D612" s="18" t="s">
        <v>92</v>
      </c>
      <c r="E612" s="18">
        <v>1</v>
      </c>
      <c r="F612" s="18" t="s">
        <v>1387</v>
      </c>
      <c r="G612" s="18" t="s">
        <v>303</v>
      </c>
      <c r="H612" s="18">
        <v>2022</v>
      </c>
      <c r="I612" s="17">
        <f t="shared" si="63"/>
        <v>15</v>
      </c>
      <c r="J612" s="17"/>
      <c r="K612" s="17">
        <v>15</v>
      </c>
      <c r="L612" s="17"/>
      <c r="M612" s="18" t="s">
        <v>95</v>
      </c>
      <c r="N612" s="18" t="s">
        <v>34</v>
      </c>
      <c r="O612" s="18" t="s">
        <v>35</v>
      </c>
      <c r="P612" s="18"/>
    </row>
    <row r="613" s="81" customFormat="1" ht="50" customHeight="1" spans="1:16">
      <c r="A613" s="96" t="s">
        <v>1388</v>
      </c>
      <c r="B613" s="9">
        <v>1</v>
      </c>
      <c r="C613" s="18" t="s">
        <v>208</v>
      </c>
      <c r="D613" s="18" t="s">
        <v>92</v>
      </c>
      <c r="E613" s="18">
        <v>1</v>
      </c>
      <c r="F613" s="18" t="s">
        <v>1389</v>
      </c>
      <c r="G613" s="18" t="s">
        <v>32</v>
      </c>
      <c r="H613" s="18">
        <v>2022</v>
      </c>
      <c r="I613" s="17">
        <f t="shared" si="63"/>
        <v>10</v>
      </c>
      <c r="J613" s="17"/>
      <c r="K613" s="17">
        <v>10</v>
      </c>
      <c r="L613" s="17"/>
      <c r="M613" s="18" t="s">
        <v>95</v>
      </c>
      <c r="N613" s="18" t="s">
        <v>34</v>
      </c>
      <c r="O613" s="18" t="s">
        <v>35</v>
      </c>
      <c r="P613" s="18"/>
    </row>
    <row r="614" s="81" customFormat="1" ht="50" customHeight="1" spans="1:16">
      <c r="A614" s="96" t="s">
        <v>1390</v>
      </c>
      <c r="B614" s="9">
        <v>1</v>
      </c>
      <c r="C614" s="18" t="s">
        <v>208</v>
      </c>
      <c r="D614" s="18" t="s">
        <v>92</v>
      </c>
      <c r="E614" s="18">
        <v>1</v>
      </c>
      <c r="F614" s="18" t="s">
        <v>1391</v>
      </c>
      <c r="G614" s="18" t="s">
        <v>185</v>
      </c>
      <c r="H614" s="18">
        <v>2022</v>
      </c>
      <c r="I614" s="17">
        <f t="shared" si="63"/>
        <v>13</v>
      </c>
      <c r="J614" s="17"/>
      <c r="K614" s="17">
        <v>13</v>
      </c>
      <c r="L614" s="17"/>
      <c r="M614" s="18" t="s">
        <v>95</v>
      </c>
      <c r="N614" s="18" t="s">
        <v>34</v>
      </c>
      <c r="O614" s="18" t="s">
        <v>35</v>
      </c>
      <c r="P614" s="18"/>
    </row>
    <row r="615" s="81" customFormat="1" ht="50" customHeight="1" spans="1:16">
      <c r="A615" s="96" t="s">
        <v>1392</v>
      </c>
      <c r="B615" s="9">
        <v>1</v>
      </c>
      <c r="C615" s="18" t="s">
        <v>24</v>
      </c>
      <c r="D615" s="18" t="s">
        <v>92</v>
      </c>
      <c r="E615" s="18">
        <v>1</v>
      </c>
      <c r="F615" s="18" t="s">
        <v>1393</v>
      </c>
      <c r="G615" s="18" t="s">
        <v>168</v>
      </c>
      <c r="H615" s="18">
        <v>2022</v>
      </c>
      <c r="I615" s="17">
        <f t="shared" si="63"/>
        <v>36.28</v>
      </c>
      <c r="J615" s="17">
        <v>36.28</v>
      </c>
      <c r="K615" s="17"/>
      <c r="L615" s="17"/>
      <c r="M615" s="18" t="s">
        <v>95</v>
      </c>
      <c r="N615" s="18" t="s">
        <v>34</v>
      </c>
      <c r="O615" s="18" t="s">
        <v>35</v>
      </c>
      <c r="P615" s="18"/>
    </row>
    <row r="616" s="81" customFormat="1" ht="50" customHeight="1" spans="1:16">
      <c r="A616" s="96" t="s">
        <v>1394</v>
      </c>
      <c r="B616" s="9">
        <v>1</v>
      </c>
      <c r="C616" s="18" t="s">
        <v>24</v>
      </c>
      <c r="D616" s="18" t="s">
        <v>92</v>
      </c>
      <c r="E616" s="18">
        <v>1</v>
      </c>
      <c r="F616" s="18" t="s">
        <v>1395</v>
      </c>
      <c r="G616" s="18" t="s">
        <v>179</v>
      </c>
      <c r="H616" s="18">
        <v>2022</v>
      </c>
      <c r="I616" s="17">
        <f t="shared" si="63"/>
        <v>71.17</v>
      </c>
      <c r="J616" s="17">
        <v>71.17</v>
      </c>
      <c r="K616" s="17"/>
      <c r="L616" s="17"/>
      <c r="M616" s="18" t="s">
        <v>95</v>
      </c>
      <c r="N616" s="18" t="s">
        <v>34</v>
      </c>
      <c r="O616" s="18" t="s">
        <v>35</v>
      </c>
      <c r="P616" s="18"/>
    </row>
    <row r="617" s="81" customFormat="1" ht="84" customHeight="1" spans="1:16">
      <c r="A617" s="96" t="s">
        <v>1396</v>
      </c>
      <c r="B617" s="9">
        <v>1</v>
      </c>
      <c r="C617" s="18" t="s">
        <v>24</v>
      </c>
      <c r="D617" s="18" t="s">
        <v>92</v>
      </c>
      <c r="E617" s="18">
        <v>1</v>
      </c>
      <c r="F617" s="18" t="s">
        <v>1397</v>
      </c>
      <c r="G617" s="18" t="s">
        <v>194</v>
      </c>
      <c r="H617" s="18">
        <v>2022</v>
      </c>
      <c r="I617" s="17">
        <f t="shared" ref="I617:I635" si="64">J617+K617+L617</f>
        <v>58.99</v>
      </c>
      <c r="J617" s="17">
        <v>58.99</v>
      </c>
      <c r="K617" s="17"/>
      <c r="L617" s="17"/>
      <c r="M617" s="18" t="s">
        <v>95</v>
      </c>
      <c r="N617" s="18" t="s">
        <v>34</v>
      </c>
      <c r="O617" s="18" t="s">
        <v>35</v>
      </c>
      <c r="P617" s="18"/>
    </row>
    <row r="618" s="81" customFormat="1" ht="84" customHeight="1" spans="1:16">
      <c r="A618" s="96" t="s">
        <v>1398</v>
      </c>
      <c r="B618" s="9">
        <v>1</v>
      </c>
      <c r="C618" s="18" t="s">
        <v>24</v>
      </c>
      <c r="D618" s="18" t="s">
        <v>92</v>
      </c>
      <c r="E618" s="18">
        <v>1</v>
      </c>
      <c r="F618" s="18" t="s">
        <v>1399</v>
      </c>
      <c r="G618" s="18" t="s">
        <v>194</v>
      </c>
      <c r="H618" s="18">
        <v>2022</v>
      </c>
      <c r="I618" s="17">
        <f t="shared" si="64"/>
        <v>7.45</v>
      </c>
      <c r="J618" s="17">
        <v>7.45</v>
      </c>
      <c r="K618" s="17"/>
      <c r="L618" s="17"/>
      <c r="M618" s="18" t="s">
        <v>95</v>
      </c>
      <c r="N618" s="18" t="s">
        <v>34</v>
      </c>
      <c r="O618" s="18" t="s">
        <v>35</v>
      </c>
      <c r="P618" s="18"/>
    </row>
    <row r="619" s="81" customFormat="1" ht="288" customHeight="1" spans="1:16">
      <c r="A619" s="96" t="s">
        <v>1400</v>
      </c>
      <c r="B619" s="9">
        <v>1</v>
      </c>
      <c r="C619" s="18" t="s">
        <v>24</v>
      </c>
      <c r="D619" s="18" t="s">
        <v>92</v>
      </c>
      <c r="E619" s="18">
        <v>1</v>
      </c>
      <c r="F619" s="18" t="s">
        <v>1401</v>
      </c>
      <c r="G619" s="18" t="s">
        <v>159</v>
      </c>
      <c r="H619" s="18">
        <v>2022</v>
      </c>
      <c r="I619" s="17">
        <f t="shared" si="64"/>
        <v>50.49</v>
      </c>
      <c r="J619" s="17">
        <v>50.49</v>
      </c>
      <c r="K619" s="17"/>
      <c r="L619" s="17"/>
      <c r="M619" s="18" t="s">
        <v>95</v>
      </c>
      <c r="N619" s="18" t="s">
        <v>34</v>
      </c>
      <c r="O619" s="18" t="s">
        <v>35</v>
      </c>
      <c r="P619" s="18"/>
    </row>
    <row r="620" s="81" customFormat="1" ht="160" customHeight="1" spans="1:16">
      <c r="A620" s="96" t="s">
        <v>1402</v>
      </c>
      <c r="B620" s="9">
        <v>1</v>
      </c>
      <c r="C620" s="18" t="s">
        <v>24</v>
      </c>
      <c r="D620" s="18" t="s">
        <v>92</v>
      </c>
      <c r="E620" s="18">
        <v>1</v>
      </c>
      <c r="F620" s="18" t="s">
        <v>1403</v>
      </c>
      <c r="G620" s="18" t="s">
        <v>32</v>
      </c>
      <c r="H620" s="18">
        <v>2022</v>
      </c>
      <c r="I620" s="17">
        <f t="shared" si="64"/>
        <v>40.69</v>
      </c>
      <c r="J620" s="17">
        <v>40.69</v>
      </c>
      <c r="K620" s="17"/>
      <c r="L620" s="17"/>
      <c r="M620" s="18" t="s">
        <v>95</v>
      </c>
      <c r="N620" s="18" t="s">
        <v>34</v>
      </c>
      <c r="O620" s="18" t="s">
        <v>35</v>
      </c>
      <c r="P620" s="18"/>
    </row>
    <row r="621" s="81" customFormat="1" ht="58" customHeight="1" spans="1:16">
      <c r="A621" s="96" t="s">
        <v>1404</v>
      </c>
      <c r="B621" s="9">
        <v>1</v>
      </c>
      <c r="C621" s="18" t="s">
        <v>24</v>
      </c>
      <c r="D621" s="18" t="s">
        <v>92</v>
      </c>
      <c r="E621" s="18">
        <v>1</v>
      </c>
      <c r="F621" s="18" t="s">
        <v>1405</v>
      </c>
      <c r="G621" s="18" t="s">
        <v>32</v>
      </c>
      <c r="H621" s="18">
        <v>2022</v>
      </c>
      <c r="I621" s="17">
        <f t="shared" si="64"/>
        <v>7.39</v>
      </c>
      <c r="J621" s="17">
        <v>7.39</v>
      </c>
      <c r="K621" s="17"/>
      <c r="L621" s="17"/>
      <c r="M621" s="18" t="s">
        <v>95</v>
      </c>
      <c r="N621" s="18" t="s">
        <v>34</v>
      </c>
      <c r="O621" s="18" t="s">
        <v>35</v>
      </c>
      <c r="P621" s="18"/>
    </row>
    <row r="622" s="81" customFormat="1" ht="115" customHeight="1" spans="1:16">
      <c r="A622" s="96" t="s">
        <v>1406</v>
      </c>
      <c r="B622" s="9">
        <v>1</v>
      </c>
      <c r="C622" s="18" t="s">
        <v>24</v>
      </c>
      <c r="D622" s="18" t="s">
        <v>92</v>
      </c>
      <c r="E622" s="18">
        <v>1</v>
      </c>
      <c r="F622" s="18" t="s">
        <v>1407</v>
      </c>
      <c r="G622" s="18" t="s">
        <v>58</v>
      </c>
      <c r="H622" s="18">
        <v>2022</v>
      </c>
      <c r="I622" s="17">
        <f t="shared" si="64"/>
        <v>140.42</v>
      </c>
      <c r="J622" s="17">
        <v>140.42</v>
      </c>
      <c r="K622" s="17"/>
      <c r="L622" s="17"/>
      <c r="M622" s="18" t="s">
        <v>95</v>
      </c>
      <c r="N622" s="18" t="s">
        <v>34</v>
      </c>
      <c r="O622" s="18" t="s">
        <v>35</v>
      </c>
      <c r="P622" s="18"/>
    </row>
    <row r="623" s="81" customFormat="1" ht="58" customHeight="1" spans="1:16">
      <c r="A623" s="96" t="s">
        <v>1408</v>
      </c>
      <c r="B623" s="9">
        <v>1</v>
      </c>
      <c r="C623" s="18" t="s">
        <v>24</v>
      </c>
      <c r="D623" s="18" t="s">
        <v>92</v>
      </c>
      <c r="E623" s="18">
        <v>1</v>
      </c>
      <c r="F623" s="18" t="s">
        <v>1409</v>
      </c>
      <c r="G623" s="18" t="s">
        <v>58</v>
      </c>
      <c r="H623" s="18">
        <v>2022</v>
      </c>
      <c r="I623" s="17">
        <f t="shared" si="64"/>
        <v>37.58</v>
      </c>
      <c r="J623" s="17">
        <v>37.58</v>
      </c>
      <c r="K623" s="17"/>
      <c r="L623" s="17"/>
      <c r="M623" s="18" t="s">
        <v>95</v>
      </c>
      <c r="N623" s="18" t="s">
        <v>34</v>
      </c>
      <c r="O623" s="18" t="s">
        <v>35</v>
      </c>
      <c r="P623" s="18"/>
    </row>
    <row r="624" s="81" customFormat="1" ht="58" customHeight="1" spans="1:16">
      <c r="A624" s="96" t="s">
        <v>1410</v>
      </c>
      <c r="B624" s="9">
        <v>1</v>
      </c>
      <c r="C624" s="18" t="s">
        <v>24</v>
      </c>
      <c r="D624" s="18" t="s">
        <v>92</v>
      </c>
      <c r="E624" s="18">
        <v>1</v>
      </c>
      <c r="F624" s="18" t="s">
        <v>1411</v>
      </c>
      <c r="G624" s="18" t="s">
        <v>58</v>
      </c>
      <c r="H624" s="18">
        <v>2022</v>
      </c>
      <c r="I624" s="17">
        <f t="shared" si="64"/>
        <v>32</v>
      </c>
      <c r="J624" s="17">
        <v>32</v>
      </c>
      <c r="K624" s="17"/>
      <c r="L624" s="17"/>
      <c r="M624" s="18" t="s">
        <v>95</v>
      </c>
      <c r="N624" s="18" t="s">
        <v>34</v>
      </c>
      <c r="O624" s="18" t="s">
        <v>35</v>
      </c>
      <c r="P624" s="18"/>
    </row>
    <row r="625" s="81" customFormat="1" ht="105" customHeight="1" spans="1:16">
      <c r="A625" s="96" t="s">
        <v>1412</v>
      </c>
      <c r="B625" s="9">
        <v>1</v>
      </c>
      <c r="C625" s="18" t="s">
        <v>24</v>
      </c>
      <c r="D625" s="18" t="s">
        <v>92</v>
      </c>
      <c r="E625" s="18">
        <v>1</v>
      </c>
      <c r="F625" s="18" t="s">
        <v>1413</v>
      </c>
      <c r="G625" s="18" t="s">
        <v>176</v>
      </c>
      <c r="H625" s="18">
        <v>2022</v>
      </c>
      <c r="I625" s="17">
        <f t="shared" si="64"/>
        <v>50</v>
      </c>
      <c r="J625" s="17">
        <v>50</v>
      </c>
      <c r="K625" s="17"/>
      <c r="L625" s="17"/>
      <c r="M625" s="18" t="s">
        <v>95</v>
      </c>
      <c r="N625" s="18" t="s">
        <v>34</v>
      </c>
      <c r="O625" s="18" t="s">
        <v>35</v>
      </c>
      <c r="P625" s="18"/>
    </row>
    <row r="626" s="81" customFormat="1" ht="58" customHeight="1" spans="1:16">
      <c r="A626" s="96" t="s">
        <v>1414</v>
      </c>
      <c r="B626" s="9">
        <v>1</v>
      </c>
      <c r="C626" s="18" t="s">
        <v>24</v>
      </c>
      <c r="D626" s="18" t="s">
        <v>92</v>
      </c>
      <c r="E626" s="18">
        <v>1</v>
      </c>
      <c r="F626" s="18" t="s">
        <v>1415</v>
      </c>
      <c r="G626" s="18" t="s">
        <v>229</v>
      </c>
      <c r="H626" s="18">
        <v>2022</v>
      </c>
      <c r="I626" s="17">
        <f t="shared" si="64"/>
        <v>0.97</v>
      </c>
      <c r="J626" s="17">
        <v>0.97</v>
      </c>
      <c r="K626" s="17"/>
      <c r="L626" s="17"/>
      <c r="M626" s="18" t="s">
        <v>95</v>
      </c>
      <c r="N626" s="18" t="s">
        <v>34</v>
      </c>
      <c r="O626" s="18" t="s">
        <v>35</v>
      </c>
      <c r="P626" s="18"/>
    </row>
    <row r="627" s="81" customFormat="1" ht="58" customHeight="1" spans="1:16">
      <c r="A627" s="96" t="s">
        <v>1416</v>
      </c>
      <c r="B627" s="9">
        <v>1</v>
      </c>
      <c r="C627" s="18" t="s">
        <v>24</v>
      </c>
      <c r="D627" s="18" t="s">
        <v>92</v>
      </c>
      <c r="E627" s="18">
        <v>1</v>
      </c>
      <c r="F627" s="18" t="s">
        <v>1417</v>
      </c>
      <c r="G627" s="18" t="s">
        <v>229</v>
      </c>
      <c r="H627" s="18">
        <v>2022</v>
      </c>
      <c r="I627" s="17">
        <f t="shared" si="64"/>
        <v>4.1</v>
      </c>
      <c r="J627" s="17">
        <v>4.1</v>
      </c>
      <c r="K627" s="17"/>
      <c r="L627" s="17"/>
      <c r="M627" s="18" t="s">
        <v>95</v>
      </c>
      <c r="N627" s="18" t="s">
        <v>34</v>
      </c>
      <c r="O627" s="18" t="s">
        <v>35</v>
      </c>
      <c r="P627" s="18"/>
    </row>
    <row r="628" s="81" customFormat="1" ht="58" customHeight="1" spans="1:16">
      <c r="A628" s="96" t="s">
        <v>1418</v>
      </c>
      <c r="B628" s="9">
        <v>1</v>
      </c>
      <c r="C628" s="18" t="s">
        <v>24</v>
      </c>
      <c r="D628" s="18" t="s">
        <v>92</v>
      </c>
      <c r="E628" s="18">
        <v>1</v>
      </c>
      <c r="F628" s="18" t="s">
        <v>1419</v>
      </c>
      <c r="G628" s="18" t="s">
        <v>229</v>
      </c>
      <c r="H628" s="18">
        <v>2022</v>
      </c>
      <c r="I628" s="17">
        <f t="shared" si="64"/>
        <v>3.1</v>
      </c>
      <c r="J628" s="17">
        <v>3.1</v>
      </c>
      <c r="K628" s="17"/>
      <c r="L628" s="17"/>
      <c r="M628" s="18" t="s">
        <v>95</v>
      </c>
      <c r="N628" s="18" t="s">
        <v>34</v>
      </c>
      <c r="O628" s="18" t="s">
        <v>35</v>
      </c>
      <c r="P628" s="18"/>
    </row>
    <row r="629" s="81" customFormat="1" ht="58" customHeight="1" spans="1:16">
      <c r="A629" s="96" t="s">
        <v>1420</v>
      </c>
      <c r="B629" s="9">
        <v>1</v>
      </c>
      <c r="C629" s="18" t="s">
        <v>24</v>
      </c>
      <c r="D629" s="18" t="s">
        <v>92</v>
      </c>
      <c r="E629" s="18">
        <v>1</v>
      </c>
      <c r="F629" s="18" t="s">
        <v>1421</v>
      </c>
      <c r="G629" s="18" t="s">
        <v>185</v>
      </c>
      <c r="H629" s="18">
        <v>2022</v>
      </c>
      <c r="I629" s="17">
        <f t="shared" si="64"/>
        <v>2.06</v>
      </c>
      <c r="J629" s="17">
        <v>2.06</v>
      </c>
      <c r="K629" s="17"/>
      <c r="L629" s="17"/>
      <c r="M629" s="18" t="s">
        <v>95</v>
      </c>
      <c r="N629" s="18" t="s">
        <v>34</v>
      </c>
      <c r="O629" s="18" t="s">
        <v>35</v>
      </c>
      <c r="P629" s="18"/>
    </row>
    <row r="630" s="81" customFormat="1" ht="58" customHeight="1" spans="1:16">
      <c r="A630" s="96" t="s">
        <v>1422</v>
      </c>
      <c r="B630" s="9">
        <v>1</v>
      </c>
      <c r="C630" s="18" t="s">
        <v>24</v>
      </c>
      <c r="D630" s="18" t="s">
        <v>92</v>
      </c>
      <c r="E630" s="18">
        <v>1</v>
      </c>
      <c r="F630" s="18" t="s">
        <v>1423</v>
      </c>
      <c r="G630" s="18" t="s">
        <v>185</v>
      </c>
      <c r="H630" s="18">
        <v>2022</v>
      </c>
      <c r="I630" s="17">
        <f t="shared" si="64"/>
        <v>3.5</v>
      </c>
      <c r="J630" s="17">
        <v>3.5</v>
      </c>
      <c r="K630" s="17"/>
      <c r="L630" s="17"/>
      <c r="M630" s="18" t="s">
        <v>95</v>
      </c>
      <c r="N630" s="18" t="s">
        <v>34</v>
      </c>
      <c r="O630" s="18" t="s">
        <v>35</v>
      </c>
      <c r="P630" s="18"/>
    </row>
    <row r="631" s="81" customFormat="1" ht="58" customHeight="1" spans="1:16">
      <c r="A631" s="96" t="s">
        <v>1424</v>
      </c>
      <c r="B631" s="9">
        <v>1</v>
      </c>
      <c r="C631" s="18" t="s">
        <v>24</v>
      </c>
      <c r="D631" s="18" t="s">
        <v>92</v>
      </c>
      <c r="E631" s="18">
        <v>1</v>
      </c>
      <c r="F631" s="18" t="s">
        <v>1425</v>
      </c>
      <c r="G631" s="18" t="s">
        <v>185</v>
      </c>
      <c r="H631" s="18">
        <v>2022</v>
      </c>
      <c r="I631" s="17">
        <f t="shared" si="64"/>
        <v>0.9</v>
      </c>
      <c r="J631" s="17">
        <v>0.9</v>
      </c>
      <c r="K631" s="17"/>
      <c r="L631" s="17"/>
      <c r="M631" s="18" t="s">
        <v>95</v>
      </c>
      <c r="N631" s="18" t="s">
        <v>34</v>
      </c>
      <c r="O631" s="18" t="s">
        <v>35</v>
      </c>
      <c r="P631" s="18"/>
    </row>
    <row r="632" s="81" customFormat="1" ht="58" customHeight="1" spans="1:16">
      <c r="A632" s="96" t="s">
        <v>1426</v>
      </c>
      <c r="B632" s="9">
        <v>1</v>
      </c>
      <c r="C632" s="18" t="s">
        <v>24</v>
      </c>
      <c r="D632" s="18" t="s">
        <v>92</v>
      </c>
      <c r="E632" s="18">
        <v>1</v>
      </c>
      <c r="F632" s="18" t="s">
        <v>1427</v>
      </c>
      <c r="G632" s="18" t="s">
        <v>185</v>
      </c>
      <c r="H632" s="18">
        <v>2022</v>
      </c>
      <c r="I632" s="17">
        <f t="shared" si="64"/>
        <v>0.35</v>
      </c>
      <c r="J632" s="17">
        <v>0.35</v>
      </c>
      <c r="K632" s="17"/>
      <c r="L632" s="17"/>
      <c r="M632" s="18" t="s">
        <v>95</v>
      </c>
      <c r="N632" s="18" t="s">
        <v>34</v>
      </c>
      <c r="O632" s="18" t="s">
        <v>35</v>
      </c>
      <c r="P632" s="18"/>
    </row>
    <row r="633" s="81" customFormat="1" ht="58" customHeight="1" spans="1:16">
      <c r="A633" s="96" t="s">
        <v>1428</v>
      </c>
      <c r="B633" s="9">
        <v>1</v>
      </c>
      <c r="C633" s="18" t="s">
        <v>24</v>
      </c>
      <c r="D633" s="18" t="s">
        <v>92</v>
      </c>
      <c r="E633" s="18">
        <v>1</v>
      </c>
      <c r="F633" s="18" t="s">
        <v>1429</v>
      </c>
      <c r="G633" s="18" t="s">
        <v>185</v>
      </c>
      <c r="H633" s="18">
        <v>2022</v>
      </c>
      <c r="I633" s="17">
        <f t="shared" si="64"/>
        <v>3</v>
      </c>
      <c r="J633" s="17">
        <v>3</v>
      </c>
      <c r="K633" s="17"/>
      <c r="L633" s="17"/>
      <c r="M633" s="18" t="s">
        <v>95</v>
      </c>
      <c r="N633" s="18" t="s">
        <v>34</v>
      </c>
      <c r="O633" s="18" t="s">
        <v>35</v>
      </c>
      <c r="P633" s="18"/>
    </row>
    <row r="634" s="81" customFormat="1" ht="58" customHeight="1" spans="1:16">
      <c r="A634" s="96" t="s">
        <v>1430</v>
      </c>
      <c r="B634" s="9">
        <v>1</v>
      </c>
      <c r="C634" s="18" t="s">
        <v>24</v>
      </c>
      <c r="D634" s="18" t="s">
        <v>92</v>
      </c>
      <c r="E634" s="18">
        <v>1</v>
      </c>
      <c r="F634" s="18" t="s">
        <v>1431</v>
      </c>
      <c r="G634" s="18" t="s">
        <v>185</v>
      </c>
      <c r="H634" s="18">
        <v>2022</v>
      </c>
      <c r="I634" s="17">
        <f t="shared" si="64"/>
        <v>0.2</v>
      </c>
      <c r="J634" s="17">
        <v>0.2</v>
      </c>
      <c r="K634" s="17"/>
      <c r="L634" s="17"/>
      <c r="M634" s="18" t="s">
        <v>95</v>
      </c>
      <c r="N634" s="18" t="s">
        <v>34</v>
      </c>
      <c r="O634" s="18" t="s">
        <v>35</v>
      </c>
      <c r="P634" s="18"/>
    </row>
    <row r="635" s="81" customFormat="1" ht="58" customHeight="1" spans="1:16">
      <c r="A635" s="96" t="s">
        <v>1432</v>
      </c>
      <c r="B635" s="9">
        <v>1</v>
      </c>
      <c r="C635" s="18" t="s">
        <v>24</v>
      </c>
      <c r="D635" s="18" t="s">
        <v>92</v>
      </c>
      <c r="E635" s="18">
        <v>1</v>
      </c>
      <c r="F635" s="18" t="s">
        <v>1433</v>
      </c>
      <c r="G635" s="18" t="s">
        <v>185</v>
      </c>
      <c r="H635" s="18">
        <v>2022</v>
      </c>
      <c r="I635" s="17">
        <f t="shared" si="64"/>
        <v>0.25</v>
      </c>
      <c r="J635" s="17">
        <v>0.25</v>
      </c>
      <c r="K635" s="17"/>
      <c r="L635" s="17"/>
      <c r="M635" s="18" t="s">
        <v>95</v>
      </c>
      <c r="N635" s="18" t="s">
        <v>34</v>
      </c>
      <c r="O635" s="18" t="s">
        <v>35</v>
      </c>
      <c r="P635" s="18"/>
    </row>
    <row r="636" s="81" customFormat="1" ht="58" customHeight="1" spans="1:16">
      <c r="A636" s="96" t="s">
        <v>1434</v>
      </c>
      <c r="B636" s="9">
        <v>1</v>
      </c>
      <c r="C636" s="18" t="s">
        <v>24</v>
      </c>
      <c r="D636" s="18" t="s">
        <v>92</v>
      </c>
      <c r="E636" s="18">
        <v>1</v>
      </c>
      <c r="F636" s="18" t="s">
        <v>1435</v>
      </c>
      <c r="G636" s="18" t="s">
        <v>194</v>
      </c>
      <c r="H636" s="18">
        <v>2022</v>
      </c>
      <c r="I636" s="17">
        <f t="shared" ref="I636:I694" si="65">J636+K636+L636</f>
        <v>1.1</v>
      </c>
      <c r="J636" s="17">
        <v>1.1</v>
      </c>
      <c r="K636" s="17"/>
      <c r="L636" s="17"/>
      <c r="M636" s="18" t="s">
        <v>95</v>
      </c>
      <c r="N636" s="18" t="s">
        <v>34</v>
      </c>
      <c r="O636" s="18" t="s">
        <v>35</v>
      </c>
      <c r="P636" s="18"/>
    </row>
    <row r="637" s="81" customFormat="1" ht="58" customHeight="1" spans="1:16">
      <c r="A637" s="96" t="s">
        <v>1436</v>
      </c>
      <c r="B637" s="9">
        <v>1</v>
      </c>
      <c r="C637" s="18" t="s">
        <v>24</v>
      </c>
      <c r="D637" s="18" t="s">
        <v>92</v>
      </c>
      <c r="E637" s="18">
        <v>1</v>
      </c>
      <c r="F637" s="18" t="s">
        <v>1437</v>
      </c>
      <c r="G637" s="18" t="s">
        <v>194</v>
      </c>
      <c r="H637" s="18">
        <v>2022</v>
      </c>
      <c r="I637" s="17">
        <f t="shared" si="65"/>
        <v>2.18</v>
      </c>
      <c r="J637" s="17">
        <v>2.18</v>
      </c>
      <c r="K637" s="17"/>
      <c r="L637" s="17"/>
      <c r="M637" s="18" t="s">
        <v>95</v>
      </c>
      <c r="N637" s="18" t="s">
        <v>34</v>
      </c>
      <c r="O637" s="18" t="s">
        <v>35</v>
      </c>
      <c r="P637" s="18"/>
    </row>
    <row r="638" s="81" customFormat="1" ht="58" customHeight="1" spans="1:16">
      <c r="A638" s="96" t="s">
        <v>1438</v>
      </c>
      <c r="B638" s="9">
        <v>1</v>
      </c>
      <c r="C638" s="18" t="s">
        <v>24</v>
      </c>
      <c r="D638" s="18" t="s">
        <v>92</v>
      </c>
      <c r="E638" s="18">
        <v>1</v>
      </c>
      <c r="F638" s="18" t="s">
        <v>1439</v>
      </c>
      <c r="G638" s="18" t="s">
        <v>159</v>
      </c>
      <c r="H638" s="18">
        <v>2022</v>
      </c>
      <c r="I638" s="17">
        <f t="shared" si="65"/>
        <v>4.44</v>
      </c>
      <c r="J638" s="17">
        <v>4.44</v>
      </c>
      <c r="K638" s="17"/>
      <c r="L638" s="17"/>
      <c r="M638" s="18" t="s">
        <v>95</v>
      </c>
      <c r="N638" s="18" t="s">
        <v>34</v>
      </c>
      <c r="O638" s="18" t="s">
        <v>35</v>
      </c>
      <c r="P638" s="18"/>
    </row>
    <row r="639" s="81" customFormat="1" ht="58" customHeight="1" spans="1:16">
      <c r="A639" s="96" t="s">
        <v>1440</v>
      </c>
      <c r="B639" s="9">
        <v>1</v>
      </c>
      <c r="C639" s="18" t="s">
        <v>24</v>
      </c>
      <c r="D639" s="18" t="s">
        <v>92</v>
      </c>
      <c r="E639" s="18">
        <v>1</v>
      </c>
      <c r="F639" s="18" t="s">
        <v>1441</v>
      </c>
      <c r="G639" s="18" t="s">
        <v>159</v>
      </c>
      <c r="H639" s="18">
        <v>2022</v>
      </c>
      <c r="I639" s="17">
        <f t="shared" si="65"/>
        <v>9.94</v>
      </c>
      <c r="J639" s="17">
        <v>9.94</v>
      </c>
      <c r="K639" s="17"/>
      <c r="L639" s="17"/>
      <c r="M639" s="18" t="s">
        <v>95</v>
      </c>
      <c r="N639" s="18" t="s">
        <v>34</v>
      </c>
      <c r="O639" s="18" t="s">
        <v>35</v>
      </c>
      <c r="P639" s="18"/>
    </row>
    <row r="640" s="81" customFormat="1" ht="58" customHeight="1" spans="1:16">
      <c r="A640" s="96" t="s">
        <v>1442</v>
      </c>
      <c r="B640" s="9">
        <v>1</v>
      </c>
      <c r="C640" s="18" t="s">
        <v>24</v>
      </c>
      <c r="D640" s="18" t="s">
        <v>92</v>
      </c>
      <c r="E640" s="18">
        <v>1</v>
      </c>
      <c r="F640" s="18" t="s">
        <v>1443</v>
      </c>
      <c r="G640" s="18" t="s">
        <v>159</v>
      </c>
      <c r="H640" s="18">
        <v>2022</v>
      </c>
      <c r="I640" s="17">
        <f t="shared" si="65"/>
        <v>0.6</v>
      </c>
      <c r="J640" s="17">
        <v>0.6</v>
      </c>
      <c r="K640" s="17"/>
      <c r="L640" s="17"/>
      <c r="M640" s="18" t="s">
        <v>95</v>
      </c>
      <c r="N640" s="18" t="s">
        <v>34</v>
      </c>
      <c r="O640" s="18" t="s">
        <v>35</v>
      </c>
      <c r="P640" s="18"/>
    </row>
    <row r="641" s="81" customFormat="1" ht="58" customHeight="1" spans="1:16">
      <c r="A641" s="96" t="s">
        <v>1444</v>
      </c>
      <c r="B641" s="9">
        <v>1</v>
      </c>
      <c r="C641" s="18" t="s">
        <v>24</v>
      </c>
      <c r="D641" s="18" t="s">
        <v>92</v>
      </c>
      <c r="E641" s="18">
        <v>1</v>
      </c>
      <c r="F641" s="18" t="s">
        <v>1445</v>
      </c>
      <c r="G641" s="18" t="s">
        <v>159</v>
      </c>
      <c r="H641" s="18">
        <v>2022</v>
      </c>
      <c r="I641" s="17">
        <f t="shared" si="65"/>
        <v>2.7</v>
      </c>
      <c r="J641" s="17">
        <v>2.7</v>
      </c>
      <c r="K641" s="17"/>
      <c r="L641" s="17"/>
      <c r="M641" s="18" t="s">
        <v>95</v>
      </c>
      <c r="N641" s="18" t="s">
        <v>34</v>
      </c>
      <c r="O641" s="18" t="s">
        <v>35</v>
      </c>
      <c r="P641" s="18"/>
    </row>
    <row r="642" s="81" customFormat="1" ht="58" customHeight="1" spans="1:16">
      <c r="A642" s="96" t="s">
        <v>1446</v>
      </c>
      <c r="B642" s="9">
        <v>1</v>
      </c>
      <c r="C642" s="18" t="s">
        <v>24</v>
      </c>
      <c r="D642" s="18" t="s">
        <v>92</v>
      </c>
      <c r="E642" s="18">
        <v>1</v>
      </c>
      <c r="F642" s="18" t="s">
        <v>1447</v>
      </c>
      <c r="G642" s="18" t="s">
        <v>159</v>
      </c>
      <c r="H642" s="18">
        <v>2022</v>
      </c>
      <c r="I642" s="17">
        <f t="shared" si="65"/>
        <v>2</v>
      </c>
      <c r="J642" s="17">
        <v>2</v>
      </c>
      <c r="K642" s="17"/>
      <c r="L642" s="17"/>
      <c r="M642" s="18" t="s">
        <v>95</v>
      </c>
      <c r="N642" s="18" t="s">
        <v>34</v>
      </c>
      <c r="O642" s="18" t="s">
        <v>35</v>
      </c>
      <c r="P642" s="18"/>
    </row>
    <row r="643" s="81" customFormat="1" ht="58" customHeight="1" spans="1:16">
      <c r="A643" s="96" t="s">
        <v>1448</v>
      </c>
      <c r="B643" s="9">
        <v>1</v>
      </c>
      <c r="C643" s="18" t="s">
        <v>24</v>
      </c>
      <c r="D643" s="18" t="s">
        <v>92</v>
      </c>
      <c r="E643" s="18">
        <v>1</v>
      </c>
      <c r="F643" s="18" t="s">
        <v>1449</v>
      </c>
      <c r="G643" s="18" t="s">
        <v>159</v>
      </c>
      <c r="H643" s="18">
        <v>2022</v>
      </c>
      <c r="I643" s="17">
        <f t="shared" si="65"/>
        <v>0.4</v>
      </c>
      <c r="J643" s="17">
        <v>0.4</v>
      </c>
      <c r="K643" s="17"/>
      <c r="L643" s="17"/>
      <c r="M643" s="18" t="s">
        <v>95</v>
      </c>
      <c r="N643" s="18" t="s">
        <v>34</v>
      </c>
      <c r="O643" s="18" t="s">
        <v>35</v>
      </c>
      <c r="P643" s="18"/>
    </row>
    <row r="644" s="81" customFormat="1" ht="58" customHeight="1" spans="1:16">
      <c r="A644" s="96" t="s">
        <v>1450</v>
      </c>
      <c r="B644" s="9">
        <v>1</v>
      </c>
      <c r="C644" s="18" t="s">
        <v>24</v>
      </c>
      <c r="D644" s="18" t="s">
        <v>92</v>
      </c>
      <c r="E644" s="18">
        <v>1</v>
      </c>
      <c r="F644" s="18" t="s">
        <v>1451</v>
      </c>
      <c r="G644" s="18" t="s">
        <v>159</v>
      </c>
      <c r="H644" s="18">
        <v>2022</v>
      </c>
      <c r="I644" s="17">
        <f t="shared" si="65"/>
        <v>0.63</v>
      </c>
      <c r="J644" s="17">
        <v>0.63</v>
      </c>
      <c r="K644" s="17"/>
      <c r="L644" s="17"/>
      <c r="M644" s="18" t="s">
        <v>95</v>
      </c>
      <c r="N644" s="18" t="s">
        <v>34</v>
      </c>
      <c r="O644" s="18" t="s">
        <v>35</v>
      </c>
      <c r="P644" s="18"/>
    </row>
    <row r="645" s="81" customFormat="1" ht="58" customHeight="1" spans="1:16">
      <c r="A645" s="96" t="s">
        <v>1452</v>
      </c>
      <c r="B645" s="9">
        <v>1</v>
      </c>
      <c r="C645" s="18" t="s">
        <v>24</v>
      </c>
      <c r="D645" s="18" t="s">
        <v>92</v>
      </c>
      <c r="E645" s="18">
        <v>1</v>
      </c>
      <c r="F645" s="18" t="s">
        <v>1453</v>
      </c>
      <c r="G645" s="18" t="s">
        <v>191</v>
      </c>
      <c r="H645" s="18">
        <v>2022</v>
      </c>
      <c r="I645" s="17">
        <f t="shared" si="65"/>
        <v>9.9</v>
      </c>
      <c r="J645" s="17">
        <v>9.9</v>
      </c>
      <c r="K645" s="17"/>
      <c r="L645" s="17"/>
      <c r="M645" s="18" t="s">
        <v>95</v>
      </c>
      <c r="N645" s="18" t="s">
        <v>34</v>
      </c>
      <c r="O645" s="18" t="s">
        <v>35</v>
      </c>
      <c r="P645" s="18"/>
    </row>
    <row r="646" s="81" customFormat="1" ht="58" customHeight="1" spans="1:16">
      <c r="A646" s="96" t="s">
        <v>1454</v>
      </c>
      <c r="B646" s="9">
        <v>1</v>
      </c>
      <c r="C646" s="18" t="s">
        <v>24</v>
      </c>
      <c r="D646" s="18" t="s">
        <v>92</v>
      </c>
      <c r="E646" s="18">
        <v>1</v>
      </c>
      <c r="F646" s="18" t="s">
        <v>1455</v>
      </c>
      <c r="G646" s="18" t="s">
        <v>191</v>
      </c>
      <c r="H646" s="18">
        <v>2022</v>
      </c>
      <c r="I646" s="17">
        <f t="shared" si="65"/>
        <v>15.23</v>
      </c>
      <c r="J646" s="17">
        <v>15.23</v>
      </c>
      <c r="K646" s="17"/>
      <c r="L646" s="17"/>
      <c r="M646" s="18" t="s">
        <v>95</v>
      </c>
      <c r="N646" s="18" t="s">
        <v>34</v>
      </c>
      <c r="O646" s="18" t="s">
        <v>35</v>
      </c>
      <c r="P646" s="18"/>
    </row>
    <row r="647" s="81" customFormat="1" ht="58" customHeight="1" spans="1:16">
      <c r="A647" s="96" t="s">
        <v>1456</v>
      </c>
      <c r="B647" s="9">
        <v>1</v>
      </c>
      <c r="C647" s="18" t="s">
        <v>24</v>
      </c>
      <c r="D647" s="18" t="s">
        <v>92</v>
      </c>
      <c r="E647" s="18">
        <v>1</v>
      </c>
      <c r="F647" s="18" t="s">
        <v>1457</v>
      </c>
      <c r="G647" s="18" t="s">
        <v>188</v>
      </c>
      <c r="H647" s="18">
        <v>2022</v>
      </c>
      <c r="I647" s="17">
        <f t="shared" si="65"/>
        <v>37.42</v>
      </c>
      <c r="J647" s="17">
        <v>37.42</v>
      </c>
      <c r="K647" s="17"/>
      <c r="L647" s="17"/>
      <c r="M647" s="18" t="s">
        <v>95</v>
      </c>
      <c r="N647" s="18" t="s">
        <v>34</v>
      </c>
      <c r="O647" s="18" t="s">
        <v>35</v>
      </c>
      <c r="P647" s="18"/>
    </row>
    <row r="648" s="81" customFormat="1" ht="58" customHeight="1" spans="1:16">
      <c r="A648" s="96" t="s">
        <v>1458</v>
      </c>
      <c r="B648" s="9">
        <v>1</v>
      </c>
      <c r="C648" s="18" t="s">
        <v>24</v>
      </c>
      <c r="D648" s="18" t="s">
        <v>92</v>
      </c>
      <c r="E648" s="18">
        <v>1</v>
      </c>
      <c r="F648" s="18" t="s">
        <v>1459</v>
      </c>
      <c r="G648" s="18" t="s">
        <v>182</v>
      </c>
      <c r="H648" s="18">
        <v>2022</v>
      </c>
      <c r="I648" s="17">
        <f t="shared" si="65"/>
        <v>1.03</v>
      </c>
      <c r="J648" s="17">
        <v>1.03</v>
      </c>
      <c r="K648" s="17"/>
      <c r="L648" s="17"/>
      <c r="M648" s="18" t="s">
        <v>95</v>
      </c>
      <c r="N648" s="18" t="s">
        <v>34</v>
      </c>
      <c r="O648" s="18" t="s">
        <v>35</v>
      </c>
      <c r="P648" s="18"/>
    </row>
    <row r="649" s="81" customFormat="1" ht="58" customHeight="1" spans="1:16">
      <c r="A649" s="96" t="s">
        <v>1460</v>
      </c>
      <c r="B649" s="9">
        <v>1</v>
      </c>
      <c r="C649" s="18" t="s">
        <v>24</v>
      </c>
      <c r="D649" s="18" t="s">
        <v>92</v>
      </c>
      <c r="E649" s="18">
        <v>1</v>
      </c>
      <c r="F649" s="18" t="s">
        <v>1461</v>
      </c>
      <c r="G649" s="18" t="s">
        <v>182</v>
      </c>
      <c r="H649" s="18">
        <v>2022</v>
      </c>
      <c r="I649" s="17">
        <f t="shared" si="65"/>
        <v>0.17</v>
      </c>
      <c r="J649" s="17">
        <v>0.17</v>
      </c>
      <c r="K649" s="17"/>
      <c r="L649" s="17"/>
      <c r="M649" s="18" t="s">
        <v>95</v>
      </c>
      <c r="N649" s="18" t="s">
        <v>34</v>
      </c>
      <c r="O649" s="18" t="s">
        <v>35</v>
      </c>
      <c r="P649" s="18"/>
    </row>
    <row r="650" s="81" customFormat="1" ht="58" customHeight="1" spans="1:16">
      <c r="A650" s="96" t="s">
        <v>1462</v>
      </c>
      <c r="B650" s="9">
        <v>1</v>
      </c>
      <c r="C650" s="18" t="s">
        <v>24</v>
      </c>
      <c r="D650" s="18" t="s">
        <v>92</v>
      </c>
      <c r="E650" s="18">
        <v>1</v>
      </c>
      <c r="F650" s="18" t="s">
        <v>1463</v>
      </c>
      <c r="G650" s="18" t="s">
        <v>182</v>
      </c>
      <c r="H650" s="18">
        <v>2022</v>
      </c>
      <c r="I650" s="17">
        <f t="shared" si="65"/>
        <v>0.49</v>
      </c>
      <c r="J650" s="17">
        <v>0.49</v>
      </c>
      <c r="K650" s="17"/>
      <c r="L650" s="17"/>
      <c r="M650" s="18" t="s">
        <v>95</v>
      </c>
      <c r="N650" s="18" t="s">
        <v>34</v>
      </c>
      <c r="O650" s="18" t="s">
        <v>35</v>
      </c>
      <c r="P650" s="18"/>
    </row>
    <row r="651" s="81" customFormat="1" ht="58" customHeight="1" spans="1:16">
      <c r="A651" s="96" t="s">
        <v>1464</v>
      </c>
      <c r="B651" s="9">
        <v>1</v>
      </c>
      <c r="C651" s="18" t="s">
        <v>24</v>
      </c>
      <c r="D651" s="18" t="s">
        <v>92</v>
      </c>
      <c r="E651" s="18">
        <v>1</v>
      </c>
      <c r="F651" s="18" t="s">
        <v>1465</v>
      </c>
      <c r="G651" s="18" t="s">
        <v>165</v>
      </c>
      <c r="H651" s="18">
        <v>2022</v>
      </c>
      <c r="I651" s="17">
        <f t="shared" si="65"/>
        <v>9.84</v>
      </c>
      <c r="J651" s="17">
        <v>9.84</v>
      </c>
      <c r="K651" s="17"/>
      <c r="L651" s="17"/>
      <c r="M651" s="18" t="s">
        <v>95</v>
      </c>
      <c r="N651" s="18" t="s">
        <v>34</v>
      </c>
      <c r="O651" s="18" t="s">
        <v>35</v>
      </c>
      <c r="P651" s="18"/>
    </row>
    <row r="652" s="81" customFormat="1" ht="58" customHeight="1" spans="1:16">
      <c r="A652" s="96" t="s">
        <v>1466</v>
      </c>
      <c r="B652" s="9">
        <v>1</v>
      </c>
      <c r="C652" s="18" t="s">
        <v>24</v>
      </c>
      <c r="D652" s="18" t="s">
        <v>92</v>
      </c>
      <c r="E652" s="18">
        <v>1</v>
      </c>
      <c r="F652" s="18" t="s">
        <v>1467</v>
      </c>
      <c r="G652" s="18" t="s">
        <v>165</v>
      </c>
      <c r="H652" s="18">
        <v>2022</v>
      </c>
      <c r="I652" s="17">
        <f t="shared" si="65"/>
        <v>3.3</v>
      </c>
      <c r="J652" s="17">
        <v>3.3</v>
      </c>
      <c r="K652" s="17"/>
      <c r="L652" s="17"/>
      <c r="M652" s="18" t="s">
        <v>95</v>
      </c>
      <c r="N652" s="18" t="s">
        <v>34</v>
      </c>
      <c r="O652" s="18" t="s">
        <v>35</v>
      </c>
      <c r="P652" s="18"/>
    </row>
    <row r="653" s="81" customFormat="1" ht="58" customHeight="1" spans="1:16">
      <c r="A653" s="96" t="s">
        <v>1468</v>
      </c>
      <c r="B653" s="9">
        <v>1</v>
      </c>
      <c r="C653" s="18" t="s">
        <v>24</v>
      </c>
      <c r="D653" s="18" t="s">
        <v>92</v>
      </c>
      <c r="E653" s="18">
        <v>1</v>
      </c>
      <c r="F653" s="18" t="s">
        <v>1469</v>
      </c>
      <c r="G653" s="18" t="s">
        <v>165</v>
      </c>
      <c r="H653" s="18">
        <v>2022</v>
      </c>
      <c r="I653" s="17">
        <f t="shared" si="65"/>
        <v>1.36</v>
      </c>
      <c r="J653" s="17">
        <v>1.36</v>
      </c>
      <c r="K653" s="17"/>
      <c r="L653" s="17"/>
      <c r="M653" s="18" t="s">
        <v>95</v>
      </c>
      <c r="N653" s="18" t="s">
        <v>34</v>
      </c>
      <c r="O653" s="18" t="s">
        <v>35</v>
      </c>
      <c r="P653" s="18"/>
    </row>
    <row r="654" s="81" customFormat="1" ht="58" customHeight="1" spans="1:16">
      <c r="A654" s="96" t="s">
        <v>1470</v>
      </c>
      <c r="B654" s="9">
        <v>1</v>
      </c>
      <c r="C654" s="18" t="s">
        <v>24</v>
      </c>
      <c r="D654" s="18" t="s">
        <v>92</v>
      </c>
      <c r="E654" s="18">
        <v>1</v>
      </c>
      <c r="F654" s="18" t="s">
        <v>1471</v>
      </c>
      <c r="G654" s="18" t="s">
        <v>165</v>
      </c>
      <c r="H654" s="18">
        <v>2022</v>
      </c>
      <c r="I654" s="17">
        <f t="shared" si="65"/>
        <v>1.38</v>
      </c>
      <c r="J654" s="17">
        <v>1.38</v>
      </c>
      <c r="K654" s="17"/>
      <c r="L654" s="17"/>
      <c r="M654" s="18" t="s">
        <v>95</v>
      </c>
      <c r="N654" s="18" t="s">
        <v>34</v>
      </c>
      <c r="O654" s="18" t="s">
        <v>35</v>
      </c>
      <c r="P654" s="18"/>
    </row>
    <row r="655" s="81" customFormat="1" ht="58" customHeight="1" spans="1:16">
      <c r="A655" s="96" t="s">
        <v>1472</v>
      </c>
      <c r="B655" s="9">
        <v>1</v>
      </c>
      <c r="C655" s="18" t="s">
        <v>24</v>
      </c>
      <c r="D655" s="18" t="s">
        <v>92</v>
      </c>
      <c r="E655" s="18">
        <v>1</v>
      </c>
      <c r="F655" s="18" t="s">
        <v>1473</v>
      </c>
      <c r="G655" s="18" t="s">
        <v>32</v>
      </c>
      <c r="H655" s="18">
        <v>2022</v>
      </c>
      <c r="I655" s="17">
        <f t="shared" si="65"/>
        <v>7.61</v>
      </c>
      <c r="J655" s="17">
        <v>7.61</v>
      </c>
      <c r="K655" s="17"/>
      <c r="L655" s="17"/>
      <c r="M655" s="18" t="s">
        <v>95</v>
      </c>
      <c r="N655" s="18" t="s">
        <v>34</v>
      </c>
      <c r="O655" s="18" t="s">
        <v>35</v>
      </c>
      <c r="P655" s="18"/>
    </row>
    <row r="656" s="81" customFormat="1" ht="58" customHeight="1" spans="1:16">
      <c r="A656" s="96" t="s">
        <v>1474</v>
      </c>
      <c r="B656" s="9">
        <v>1</v>
      </c>
      <c r="C656" s="18" t="s">
        <v>24</v>
      </c>
      <c r="D656" s="18" t="s">
        <v>92</v>
      </c>
      <c r="E656" s="18">
        <v>1</v>
      </c>
      <c r="F656" s="18" t="s">
        <v>1475</v>
      </c>
      <c r="G656" s="18" t="s">
        <v>32</v>
      </c>
      <c r="H656" s="18">
        <v>2022</v>
      </c>
      <c r="I656" s="17">
        <f t="shared" si="65"/>
        <v>15</v>
      </c>
      <c r="J656" s="17">
        <v>15</v>
      </c>
      <c r="K656" s="17"/>
      <c r="L656" s="17"/>
      <c r="M656" s="18" t="s">
        <v>95</v>
      </c>
      <c r="N656" s="18" t="s">
        <v>34</v>
      </c>
      <c r="O656" s="18" t="s">
        <v>35</v>
      </c>
      <c r="P656" s="18"/>
    </row>
    <row r="657" s="81" customFormat="1" ht="58" customHeight="1" spans="1:16">
      <c r="A657" s="96" t="s">
        <v>1476</v>
      </c>
      <c r="B657" s="9">
        <v>1</v>
      </c>
      <c r="C657" s="18" t="s">
        <v>24</v>
      </c>
      <c r="D657" s="18" t="s">
        <v>92</v>
      </c>
      <c r="E657" s="18">
        <v>1</v>
      </c>
      <c r="F657" s="18" t="s">
        <v>1477</v>
      </c>
      <c r="G657" s="18" t="s">
        <v>32</v>
      </c>
      <c r="H657" s="18">
        <v>2022</v>
      </c>
      <c r="I657" s="17">
        <f t="shared" si="65"/>
        <v>6.9</v>
      </c>
      <c r="J657" s="17">
        <v>6.9</v>
      </c>
      <c r="K657" s="17"/>
      <c r="L657" s="17"/>
      <c r="M657" s="18" t="s">
        <v>95</v>
      </c>
      <c r="N657" s="18" t="s">
        <v>34</v>
      </c>
      <c r="O657" s="18" t="s">
        <v>35</v>
      </c>
      <c r="P657" s="18"/>
    </row>
    <row r="658" s="81" customFormat="1" ht="58" customHeight="1" spans="1:16">
      <c r="A658" s="96" t="s">
        <v>1478</v>
      </c>
      <c r="B658" s="9">
        <v>1</v>
      </c>
      <c r="C658" s="18" t="s">
        <v>24</v>
      </c>
      <c r="D658" s="18" t="s">
        <v>92</v>
      </c>
      <c r="E658" s="18">
        <v>1</v>
      </c>
      <c r="F658" s="18" t="s">
        <v>1479</v>
      </c>
      <c r="G658" s="18" t="s">
        <v>32</v>
      </c>
      <c r="H658" s="18">
        <v>2022</v>
      </c>
      <c r="I658" s="17">
        <f t="shared" si="65"/>
        <v>4.75</v>
      </c>
      <c r="J658" s="17">
        <v>4.75</v>
      </c>
      <c r="K658" s="17"/>
      <c r="L658" s="17"/>
      <c r="M658" s="18" t="s">
        <v>95</v>
      </c>
      <c r="N658" s="18" t="s">
        <v>34</v>
      </c>
      <c r="O658" s="18" t="s">
        <v>35</v>
      </c>
      <c r="P658" s="18"/>
    </row>
    <row r="659" s="81" customFormat="1" ht="58" customHeight="1" spans="1:16">
      <c r="A659" s="96" t="s">
        <v>1480</v>
      </c>
      <c r="B659" s="9">
        <v>1</v>
      </c>
      <c r="C659" s="18" t="s">
        <v>24</v>
      </c>
      <c r="D659" s="18" t="s">
        <v>92</v>
      </c>
      <c r="E659" s="18">
        <v>1</v>
      </c>
      <c r="F659" s="18" t="s">
        <v>1481</v>
      </c>
      <c r="G659" s="18" t="s">
        <v>162</v>
      </c>
      <c r="H659" s="18">
        <v>2022</v>
      </c>
      <c r="I659" s="17">
        <f t="shared" si="65"/>
        <v>3.87</v>
      </c>
      <c r="J659" s="17">
        <v>3.87</v>
      </c>
      <c r="K659" s="17"/>
      <c r="L659" s="17"/>
      <c r="M659" s="18" t="s">
        <v>95</v>
      </c>
      <c r="N659" s="18" t="s">
        <v>34</v>
      </c>
      <c r="O659" s="18" t="s">
        <v>35</v>
      </c>
      <c r="P659" s="18"/>
    </row>
    <row r="660" s="81" customFormat="1" ht="58" customHeight="1" spans="1:16">
      <c r="A660" s="96" t="s">
        <v>1482</v>
      </c>
      <c r="B660" s="9">
        <v>1</v>
      </c>
      <c r="C660" s="18" t="s">
        <v>24</v>
      </c>
      <c r="D660" s="18" t="s">
        <v>92</v>
      </c>
      <c r="E660" s="18">
        <v>1</v>
      </c>
      <c r="F660" s="18" t="s">
        <v>1483</v>
      </c>
      <c r="G660" s="18" t="s">
        <v>179</v>
      </c>
      <c r="H660" s="18">
        <v>2022</v>
      </c>
      <c r="I660" s="17">
        <f t="shared" si="65"/>
        <v>10</v>
      </c>
      <c r="J660" s="17">
        <v>10</v>
      </c>
      <c r="K660" s="17"/>
      <c r="L660" s="17"/>
      <c r="M660" s="18" t="s">
        <v>95</v>
      </c>
      <c r="N660" s="18" t="s">
        <v>34</v>
      </c>
      <c r="O660" s="18" t="s">
        <v>35</v>
      </c>
      <c r="P660" s="18"/>
    </row>
    <row r="661" s="81" customFormat="1" ht="58" customHeight="1" spans="1:16">
      <c r="A661" s="96" t="s">
        <v>1484</v>
      </c>
      <c r="B661" s="9">
        <v>1</v>
      </c>
      <c r="C661" s="18" t="s">
        <v>24</v>
      </c>
      <c r="D661" s="18" t="s">
        <v>92</v>
      </c>
      <c r="E661" s="18">
        <v>1</v>
      </c>
      <c r="F661" s="18" t="s">
        <v>1485</v>
      </c>
      <c r="G661" s="18" t="s">
        <v>58</v>
      </c>
      <c r="H661" s="18">
        <v>2022</v>
      </c>
      <c r="I661" s="17">
        <f t="shared" si="65"/>
        <v>83.6</v>
      </c>
      <c r="J661" s="17">
        <v>83.6</v>
      </c>
      <c r="K661" s="17"/>
      <c r="L661" s="17"/>
      <c r="M661" s="18" t="s">
        <v>95</v>
      </c>
      <c r="N661" s="18" t="s">
        <v>34</v>
      </c>
      <c r="O661" s="18" t="s">
        <v>35</v>
      </c>
      <c r="P661" s="18"/>
    </row>
    <row r="662" s="81" customFormat="1" ht="58" customHeight="1" spans="1:16">
      <c r="A662" s="96" t="s">
        <v>1486</v>
      </c>
      <c r="B662" s="9">
        <v>1</v>
      </c>
      <c r="C662" s="18" t="s">
        <v>24</v>
      </c>
      <c r="D662" s="18" t="s">
        <v>92</v>
      </c>
      <c r="E662" s="18">
        <v>1</v>
      </c>
      <c r="F662" s="18" t="s">
        <v>1487</v>
      </c>
      <c r="G662" s="18" t="s">
        <v>32</v>
      </c>
      <c r="H662" s="18">
        <v>2022</v>
      </c>
      <c r="I662" s="17">
        <f t="shared" si="65"/>
        <v>29.23</v>
      </c>
      <c r="J662" s="17">
        <v>29.23</v>
      </c>
      <c r="K662" s="17"/>
      <c r="L662" s="17"/>
      <c r="M662" s="18" t="s">
        <v>95</v>
      </c>
      <c r="N662" s="18" t="s">
        <v>34</v>
      </c>
      <c r="O662" s="18" t="s">
        <v>35</v>
      </c>
      <c r="P662" s="18"/>
    </row>
    <row r="663" s="81" customFormat="1" ht="58" customHeight="1" spans="1:16">
      <c r="A663" s="96" t="s">
        <v>1488</v>
      </c>
      <c r="B663" s="9">
        <v>1</v>
      </c>
      <c r="C663" s="18" t="s">
        <v>24</v>
      </c>
      <c r="D663" s="18" t="s">
        <v>92</v>
      </c>
      <c r="E663" s="18">
        <v>1</v>
      </c>
      <c r="F663" s="18" t="s">
        <v>1489</v>
      </c>
      <c r="G663" s="18" t="s">
        <v>303</v>
      </c>
      <c r="H663" s="18">
        <v>2022</v>
      </c>
      <c r="I663" s="17">
        <f t="shared" si="65"/>
        <v>780</v>
      </c>
      <c r="J663" s="17"/>
      <c r="K663" s="17">
        <v>780</v>
      </c>
      <c r="L663" s="17"/>
      <c r="M663" s="18" t="s">
        <v>95</v>
      </c>
      <c r="N663" s="18" t="s">
        <v>34</v>
      </c>
      <c r="O663" s="18" t="s">
        <v>35</v>
      </c>
      <c r="P663" s="18"/>
    </row>
    <row r="664" s="81" customFormat="1" ht="58" customHeight="1" spans="1:16">
      <c r="A664" s="108" t="s">
        <v>1490</v>
      </c>
      <c r="B664" s="9">
        <v>1</v>
      </c>
      <c r="C664" s="18" t="s">
        <v>24</v>
      </c>
      <c r="D664" s="18" t="s">
        <v>92</v>
      </c>
      <c r="E664" s="18">
        <v>1</v>
      </c>
      <c r="F664" s="108" t="s">
        <v>1491</v>
      </c>
      <c r="G664" s="105" t="s">
        <v>194</v>
      </c>
      <c r="H664" s="18">
        <v>2022</v>
      </c>
      <c r="I664" s="17">
        <f t="shared" si="65"/>
        <v>11.2</v>
      </c>
      <c r="J664" s="17"/>
      <c r="K664" s="105">
        <v>11.2</v>
      </c>
      <c r="L664" s="17"/>
      <c r="M664" s="18" t="s">
        <v>95</v>
      </c>
      <c r="N664" s="18" t="s">
        <v>34</v>
      </c>
      <c r="O664" s="18" t="s">
        <v>35</v>
      </c>
      <c r="P664" s="18"/>
    </row>
    <row r="665" s="81" customFormat="1" ht="58" customHeight="1" spans="1:16">
      <c r="A665" s="108" t="s">
        <v>1492</v>
      </c>
      <c r="B665" s="9">
        <v>1</v>
      </c>
      <c r="C665" s="18" t="s">
        <v>24</v>
      </c>
      <c r="D665" s="18" t="s">
        <v>92</v>
      </c>
      <c r="E665" s="18">
        <v>1</v>
      </c>
      <c r="F665" s="108" t="s">
        <v>1493</v>
      </c>
      <c r="G665" s="105" t="s">
        <v>159</v>
      </c>
      <c r="H665" s="18">
        <v>2022</v>
      </c>
      <c r="I665" s="17">
        <f t="shared" si="65"/>
        <v>10.5</v>
      </c>
      <c r="J665" s="17"/>
      <c r="K665" s="105">
        <v>10.5</v>
      </c>
      <c r="L665" s="17"/>
      <c r="M665" s="18" t="s">
        <v>95</v>
      </c>
      <c r="N665" s="18" t="s">
        <v>34</v>
      </c>
      <c r="O665" s="18" t="s">
        <v>35</v>
      </c>
      <c r="P665" s="18"/>
    </row>
    <row r="666" s="81" customFormat="1" ht="58" customHeight="1" spans="1:16">
      <c r="A666" s="108" t="s">
        <v>1494</v>
      </c>
      <c r="B666" s="9">
        <v>1</v>
      </c>
      <c r="C666" s="18" t="s">
        <v>24</v>
      </c>
      <c r="D666" s="18" t="s">
        <v>92</v>
      </c>
      <c r="E666" s="18">
        <v>1</v>
      </c>
      <c r="F666" s="108" t="s">
        <v>1495</v>
      </c>
      <c r="G666" s="105" t="s">
        <v>191</v>
      </c>
      <c r="H666" s="18">
        <v>2022</v>
      </c>
      <c r="I666" s="17">
        <f t="shared" si="65"/>
        <v>2</v>
      </c>
      <c r="J666" s="17"/>
      <c r="K666" s="105">
        <v>2</v>
      </c>
      <c r="L666" s="17"/>
      <c r="M666" s="18" t="s">
        <v>95</v>
      </c>
      <c r="N666" s="18" t="s">
        <v>34</v>
      </c>
      <c r="O666" s="18" t="s">
        <v>35</v>
      </c>
      <c r="P666" s="18"/>
    </row>
    <row r="667" s="81" customFormat="1" ht="58" customHeight="1" spans="1:16">
      <c r="A667" s="108" t="s">
        <v>1496</v>
      </c>
      <c r="B667" s="9">
        <v>1</v>
      </c>
      <c r="C667" s="18" t="s">
        <v>24</v>
      </c>
      <c r="D667" s="18" t="s">
        <v>92</v>
      </c>
      <c r="E667" s="18">
        <v>1</v>
      </c>
      <c r="F667" s="108" t="s">
        <v>1497</v>
      </c>
      <c r="G667" s="105" t="s">
        <v>188</v>
      </c>
      <c r="H667" s="18">
        <v>2022</v>
      </c>
      <c r="I667" s="17">
        <f t="shared" si="65"/>
        <v>28.7</v>
      </c>
      <c r="J667" s="17"/>
      <c r="K667" s="105">
        <v>28.7</v>
      </c>
      <c r="L667" s="17"/>
      <c r="M667" s="18" t="s">
        <v>95</v>
      </c>
      <c r="N667" s="18" t="s">
        <v>34</v>
      </c>
      <c r="O667" s="18" t="s">
        <v>35</v>
      </c>
      <c r="P667" s="18"/>
    </row>
    <row r="668" s="81" customFormat="1" ht="58" customHeight="1" spans="1:16">
      <c r="A668" s="108" t="s">
        <v>1498</v>
      </c>
      <c r="B668" s="9">
        <v>1</v>
      </c>
      <c r="C668" s="18" t="s">
        <v>24</v>
      </c>
      <c r="D668" s="18" t="s">
        <v>92</v>
      </c>
      <c r="E668" s="18">
        <v>1</v>
      </c>
      <c r="F668" s="108" t="s">
        <v>1499</v>
      </c>
      <c r="G668" s="105" t="s">
        <v>32</v>
      </c>
      <c r="H668" s="18">
        <v>2022</v>
      </c>
      <c r="I668" s="17">
        <f t="shared" si="65"/>
        <v>23.71</v>
      </c>
      <c r="J668" s="17"/>
      <c r="K668" s="105">
        <v>23.71</v>
      </c>
      <c r="L668" s="17"/>
      <c r="M668" s="18" t="s">
        <v>95</v>
      </c>
      <c r="N668" s="18" t="s">
        <v>34</v>
      </c>
      <c r="O668" s="18" t="s">
        <v>35</v>
      </c>
      <c r="P668" s="18"/>
    </row>
    <row r="669" s="81" customFormat="1" ht="58" customHeight="1" spans="1:16">
      <c r="A669" s="108" t="s">
        <v>1500</v>
      </c>
      <c r="B669" s="9">
        <v>1</v>
      </c>
      <c r="C669" s="18" t="s">
        <v>24</v>
      </c>
      <c r="D669" s="18" t="s">
        <v>92</v>
      </c>
      <c r="E669" s="18">
        <v>1</v>
      </c>
      <c r="F669" s="108" t="s">
        <v>1501</v>
      </c>
      <c r="G669" s="105" t="s">
        <v>168</v>
      </c>
      <c r="H669" s="18">
        <v>2022</v>
      </c>
      <c r="I669" s="17">
        <f t="shared" si="65"/>
        <v>6.43</v>
      </c>
      <c r="J669" s="17"/>
      <c r="K669" s="105">
        <v>6.43</v>
      </c>
      <c r="L669" s="17"/>
      <c r="M669" s="18" t="s">
        <v>95</v>
      </c>
      <c r="N669" s="18" t="s">
        <v>34</v>
      </c>
      <c r="O669" s="18" t="s">
        <v>35</v>
      </c>
      <c r="P669" s="18"/>
    </row>
    <row r="670" s="81" customFormat="1" ht="58" customHeight="1" spans="1:16">
      <c r="A670" s="108" t="s">
        <v>1502</v>
      </c>
      <c r="B670" s="9">
        <v>1</v>
      </c>
      <c r="C670" s="18" t="s">
        <v>24</v>
      </c>
      <c r="D670" s="18" t="s">
        <v>92</v>
      </c>
      <c r="E670" s="18">
        <v>1</v>
      </c>
      <c r="F670" s="108" t="s">
        <v>1503</v>
      </c>
      <c r="G670" s="105" t="s">
        <v>165</v>
      </c>
      <c r="H670" s="18">
        <v>2022</v>
      </c>
      <c r="I670" s="17">
        <f t="shared" si="65"/>
        <v>20.25</v>
      </c>
      <c r="J670" s="17"/>
      <c r="K670" s="105">
        <v>20.25</v>
      </c>
      <c r="L670" s="17"/>
      <c r="M670" s="18" t="s">
        <v>95</v>
      </c>
      <c r="N670" s="18" t="s">
        <v>34</v>
      </c>
      <c r="O670" s="18" t="s">
        <v>35</v>
      </c>
      <c r="P670" s="18"/>
    </row>
    <row r="671" s="81" customFormat="1" ht="58" customHeight="1" spans="1:16">
      <c r="A671" s="108" t="s">
        <v>1504</v>
      </c>
      <c r="B671" s="9">
        <v>1</v>
      </c>
      <c r="C671" s="18" t="s">
        <v>24</v>
      </c>
      <c r="D671" s="18" t="s">
        <v>92</v>
      </c>
      <c r="E671" s="18">
        <v>1</v>
      </c>
      <c r="F671" s="108" t="s">
        <v>1505</v>
      </c>
      <c r="G671" s="105" t="s">
        <v>162</v>
      </c>
      <c r="H671" s="18">
        <v>2022</v>
      </c>
      <c r="I671" s="17">
        <f t="shared" si="65"/>
        <v>5.95</v>
      </c>
      <c r="J671" s="17"/>
      <c r="K671" s="105">
        <v>5.95</v>
      </c>
      <c r="L671" s="17"/>
      <c r="M671" s="18" t="s">
        <v>95</v>
      </c>
      <c r="N671" s="18" t="s">
        <v>34</v>
      </c>
      <c r="O671" s="18" t="s">
        <v>35</v>
      </c>
      <c r="P671" s="18"/>
    </row>
    <row r="672" s="81" customFormat="1" ht="58" customHeight="1" spans="1:16">
      <c r="A672" s="108" t="s">
        <v>1506</v>
      </c>
      <c r="B672" s="9">
        <v>1</v>
      </c>
      <c r="C672" s="18" t="s">
        <v>24</v>
      </c>
      <c r="D672" s="18" t="s">
        <v>92</v>
      </c>
      <c r="E672" s="18">
        <v>1</v>
      </c>
      <c r="F672" s="108" t="s">
        <v>1507</v>
      </c>
      <c r="G672" s="105" t="s">
        <v>179</v>
      </c>
      <c r="H672" s="18">
        <v>2022</v>
      </c>
      <c r="I672" s="17">
        <f t="shared" si="65"/>
        <v>29.5</v>
      </c>
      <c r="J672" s="17"/>
      <c r="K672" s="105">
        <v>29.5</v>
      </c>
      <c r="L672" s="17"/>
      <c r="M672" s="18" t="s">
        <v>95</v>
      </c>
      <c r="N672" s="18" t="s">
        <v>34</v>
      </c>
      <c r="O672" s="18" t="s">
        <v>35</v>
      </c>
      <c r="P672" s="18"/>
    </row>
    <row r="673" s="81" customFormat="1" ht="58" customHeight="1" spans="1:16">
      <c r="A673" s="108" t="s">
        <v>1508</v>
      </c>
      <c r="B673" s="9">
        <v>1</v>
      </c>
      <c r="C673" s="18" t="s">
        <v>24</v>
      </c>
      <c r="D673" s="18" t="s">
        <v>92</v>
      </c>
      <c r="E673" s="18">
        <v>1</v>
      </c>
      <c r="F673" s="108" t="s">
        <v>1509</v>
      </c>
      <c r="G673" s="105" t="s">
        <v>182</v>
      </c>
      <c r="H673" s="18">
        <v>2022</v>
      </c>
      <c r="I673" s="17">
        <f t="shared" si="65"/>
        <v>0.26</v>
      </c>
      <c r="J673" s="17"/>
      <c r="K673" s="105">
        <v>0.26</v>
      </c>
      <c r="L673" s="17"/>
      <c r="M673" s="18" t="s">
        <v>95</v>
      </c>
      <c r="N673" s="18" t="s">
        <v>34</v>
      </c>
      <c r="O673" s="18" t="s">
        <v>35</v>
      </c>
      <c r="P673" s="18"/>
    </row>
    <row r="674" s="81" customFormat="1" ht="58" customHeight="1" spans="1:16">
      <c r="A674" s="108" t="s">
        <v>1510</v>
      </c>
      <c r="B674" s="9">
        <v>1</v>
      </c>
      <c r="C674" s="18" t="s">
        <v>24</v>
      </c>
      <c r="D674" s="18" t="s">
        <v>92</v>
      </c>
      <c r="E674" s="18">
        <v>1</v>
      </c>
      <c r="F674" s="108" t="s">
        <v>1511</v>
      </c>
      <c r="G674" s="105" t="s">
        <v>257</v>
      </c>
      <c r="H674" s="18">
        <v>2022</v>
      </c>
      <c r="I674" s="17">
        <f t="shared" si="65"/>
        <v>1.5</v>
      </c>
      <c r="J674" s="17"/>
      <c r="K674" s="105">
        <v>1.5</v>
      </c>
      <c r="L674" s="17"/>
      <c r="M674" s="18" t="s">
        <v>95</v>
      </c>
      <c r="N674" s="18" t="s">
        <v>34</v>
      </c>
      <c r="O674" s="18" t="s">
        <v>35</v>
      </c>
      <c r="P674" s="18"/>
    </row>
    <row r="675" s="81" customFormat="1" ht="58" customHeight="1" spans="1:16">
      <c r="A675" s="108" t="s">
        <v>1512</v>
      </c>
      <c r="B675" s="9">
        <v>1</v>
      </c>
      <c r="C675" s="18" t="s">
        <v>24</v>
      </c>
      <c r="D675" s="18" t="s">
        <v>92</v>
      </c>
      <c r="E675" s="18">
        <v>1</v>
      </c>
      <c r="F675" s="108" t="s">
        <v>1513</v>
      </c>
      <c r="G675" s="105" t="s">
        <v>1514</v>
      </c>
      <c r="H675" s="18">
        <v>2022</v>
      </c>
      <c r="I675" s="17">
        <f t="shared" si="65"/>
        <v>23</v>
      </c>
      <c r="J675" s="17"/>
      <c r="K675" s="105">
        <v>23</v>
      </c>
      <c r="L675" s="17"/>
      <c r="M675" s="18" t="s">
        <v>95</v>
      </c>
      <c r="N675" s="18" t="s">
        <v>34</v>
      </c>
      <c r="O675" s="18" t="s">
        <v>35</v>
      </c>
      <c r="P675" s="19"/>
    </row>
    <row r="676" s="83" customFormat="1" ht="80" customHeight="1" spans="1:16">
      <c r="A676" s="108" t="s">
        <v>1515</v>
      </c>
      <c r="B676" s="96">
        <v>1</v>
      </c>
      <c r="C676" s="18" t="s">
        <v>24</v>
      </c>
      <c r="D676" s="18" t="s">
        <v>92</v>
      </c>
      <c r="E676" s="18">
        <v>1</v>
      </c>
      <c r="F676" s="93" t="s">
        <v>1516</v>
      </c>
      <c r="G676" s="94" t="s">
        <v>1517</v>
      </c>
      <c r="H676" s="18">
        <v>2023</v>
      </c>
      <c r="I676" s="17">
        <f t="shared" si="65"/>
        <v>141.63</v>
      </c>
      <c r="J676" s="105">
        <v>141.63</v>
      </c>
      <c r="K676" s="105"/>
      <c r="L676" s="103"/>
      <c r="M676" s="18" t="s">
        <v>95</v>
      </c>
      <c r="N676" s="18" t="s">
        <v>34</v>
      </c>
      <c r="O676" s="18" t="s">
        <v>35</v>
      </c>
      <c r="P676" s="18"/>
    </row>
    <row r="677" s="83" customFormat="1" ht="80" customHeight="1" spans="1:16">
      <c r="A677" s="108" t="s">
        <v>1518</v>
      </c>
      <c r="B677" s="96">
        <v>1</v>
      </c>
      <c r="C677" s="18" t="s">
        <v>24</v>
      </c>
      <c r="D677" s="18" t="s">
        <v>92</v>
      </c>
      <c r="E677" s="18">
        <v>1</v>
      </c>
      <c r="F677" s="108" t="s">
        <v>1519</v>
      </c>
      <c r="G677" s="94" t="s">
        <v>1517</v>
      </c>
      <c r="H677" s="18">
        <v>2023</v>
      </c>
      <c r="I677" s="17">
        <f t="shared" si="65"/>
        <v>1182.48</v>
      </c>
      <c r="J677" s="94"/>
      <c r="K677" s="94">
        <v>1182.48</v>
      </c>
      <c r="L677" s="103"/>
      <c r="M677" s="18" t="s">
        <v>95</v>
      </c>
      <c r="N677" s="18" t="s">
        <v>34</v>
      </c>
      <c r="O677" s="18" t="s">
        <v>35</v>
      </c>
      <c r="P677" s="18"/>
    </row>
    <row r="678" s="83" customFormat="1" ht="150" customHeight="1" spans="1:16">
      <c r="A678" s="108" t="s">
        <v>1520</v>
      </c>
      <c r="B678" s="96">
        <v>1</v>
      </c>
      <c r="C678" s="18" t="s">
        <v>24</v>
      </c>
      <c r="D678" s="18" t="s">
        <v>92</v>
      </c>
      <c r="E678" s="18">
        <v>1</v>
      </c>
      <c r="F678" s="108" t="s">
        <v>1521</v>
      </c>
      <c r="G678" s="94" t="s">
        <v>1517</v>
      </c>
      <c r="H678" s="18">
        <v>2023</v>
      </c>
      <c r="I678" s="17">
        <f t="shared" si="65"/>
        <v>280</v>
      </c>
      <c r="J678" s="94"/>
      <c r="K678" s="103">
        <v>280</v>
      </c>
      <c r="L678" s="103"/>
      <c r="M678" s="18" t="s">
        <v>95</v>
      </c>
      <c r="N678" s="18" t="s">
        <v>34</v>
      </c>
      <c r="O678" s="18" t="s">
        <v>35</v>
      </c>
      <c r="P678" s="18"/>
    </row>
    <row r="679" s="83" customFormat="1" ht="62" customHeight="1" spans="1:16">
      <c r="A679" s="108" t="s">
        <v>1522</v>
      </c>
      <c r="B679" s="96">
        <v>1</v>
      </c>
      <c r="C679" s="18" t="s">
        <v>24</v>
      </c>
      <c r="D679" s="18" t="s">
        <v>92</v>
      </c>
      <c r="E679" s="18">
        <v>1</v>
      </c>
      <c r="F679" s="108" t="s">
        <v>1523</v>
      </c>
      <c r="G679" s="94" t="s">
        <v>1524</v>
      </c>
      <c r="H679" s="18">
        <v>2023</v>
      </c>
      <c r="I679" s="17">
        <f t="shared" si="65"/>
        <v>785</v>
      </c>
      <c r="J679" s="94"/>
      <c r="K679" s="103">
        <v>785</v>
      </c>
      <c r="L679" s="103"/>
      <c r="M679" s="18" t="s">
        <v>95</v>
      </c>
      <c r="N679" s="18" t="s">
        <v>34</v>
      </c>
      <c r="O679" s="18" t="s">
        <v>35</v>
      </c>
      <c r="P679" s="18"/>
    </row>
    <row r="680" s="83" customFormat="1" ht="58" customHeight="1" spans="1:16">
      <c r="A680" s="108" t="s">
        <v>1525</v>
      </c>
      <c r="B680" s="96">
        <v>1</v>
      </c>
      <c r="C680" s="18" t="s">
        <v>24</v>
      </c>
      <c r="D680" s="18" t="s">
        <v>92</v>
      </c>
      <c r="E680" s="18">
        <v>1</v>
      </c>
      <c r="F680" s="108" t="s">
        <v>1526</v>
      </c>
      <c r="G680" s="94" t="s">
        <v>1527</v>
      </c>
      <c r="H680" s="18">
        <v>2023</v>
      </c>
      <c r="I680" s="17">
        <f t="shared" si="65"/>
        <v>25</v>
      </c>
      <c r="J680" s="94">
        <v>25</v>
      </c>
      <c r="K680" s="103"/>
      <c r="L680" s="103"/>
      <c r="M680" s="18" t="s">
        <v>95</v>
      </c>
      <c r="N680" s="18" t="s">
        <v>34</v>
      </c>
      <c r="O680" s="18" t="s">
        <v>35</v>
      </c>
      <c r="P680" s="18"/>
    </row>
    <row r="681" s="83" customFormat="1" ht="58" customHeight="1" spans="1:16">
      <c r="A681" s="96" t="s">
        <v>1528</v>
      </c>
      <c r="B681" s="96"/>
      <c r="C681" s="18" t="s">
        <v>24</v>
      </c>
      <c r="D681" s="18" t="s">
        <v>92</v>
      </c>
      <c r="E681" s="18">
        <v>1</v>
      </c>
      <c r="F681" s="18" t="s">
        <v>1529</v>
      </c>
      <c r="G681" s="18" t="s">
        <v>159</v>
      </c>
      <c r="H681" s="18">
        <v>2023</v>
      </c>
      <c r="I681" s="17">
        <f t="shared" si="65"/>
        <v>1955</v>
      </c>
      <c r="J681" s="94"/>
      <c r="K681" s="94">
        <v>1955</v>
      </c>
      <c r="L681" s="17"/>
      <c r="M681" s="18" t="s">
        <v>95</v>
      </c>
      <c r="N681" s="18" t="s">
        <v>34</v>
      </c>
      <c r="O681" s="18" t="s">
        <v>35</v>
      </c>
      <c r="P681" s="18"/>
    </row>
    <row r="682" s="83" customFormat="1" ht="58" customHeight="1" spans="1:16">
      <c r="A682" s="96" t="s">
        <v>1530</v>
      </c>
      <c r="B682" s="96">
        <v>1</v>
      </c>
      <c r="C682" s="18" t="s">
        <v>24</v>
      </c>
      <c r="D682" s="18" t="s">
        <v>92</v>
      </c>
      <c r="E682" s="18">
        <v>1</v>
      </c>
      <c r="F682" s="18" t="s">
        <v>994</v>
      </c>
      <c r="G682" s="18" t="s">
        <v>173</v>
      </c>
      <c r="H682" s="18">
        <v>2023</v>
      </c>
      <c r="I682" s="17">
        <f t="shared" si="65"/>
        <v>1600</v>
      </c>
      <c r="J682" s="94"/>
      <c r="K682" s="94">
        <v>1600</v>
      </c>
      <c r="L682" s="17"/>
      <c r="M682" s="18" t="s">
        <v>95</v>
      </c>
      <c r="N682" s="18" t="s">
        <v>34</v>
      </c>
      <c r="O682" s="18" t="s">
        <v>35</v>
      </c>
      <c r="P682" s="18"/>
    </row>
    <row r="683" s="83" customFormat="1" ht="58" customHeight="1" spans="1:16">
      <c r="A683" s="96" t="s">
        <v>1531</v>
      </c>
      <c r="B683" s="96">
        <v>1</v>
      </c>
      <c r="C683" s="18" t="s">
        <v>24</v>
      </c>
      <c r="D683" s="18" t="s">
        <v>92</v>
      </c>
      <c r="E683" s="18">
        <v>1</v>
      </c>
      <c r="F683" s="18" t="s">
        <v>996</v>
      </c>
      <c r="G683" s="18" t="s">
        <v>257</v>
      </c>
      <c r="H683" s="18">
        <v>2023</v>
      </c>
      <c r="I683" s="17">
        <f t="shared" si="65"/>
        <v>1148</v>
      </c>
      <c r="J683" s="94"/>
      <c r="K683" s="94">
        <v>1148</v>
      </c>
      <c r="L683" s="17"/>
      <c r="M683" s="18" t="s">
        <v>95</v>
      </c>
      <c r="N683" s="18" t="s">
        <v>34</v>
      </c>
      <c r="O683" s="18" t="s">
        <v>35</v>
      </c>
      <c r="P683" s="18"/>
    </row>
    <row r="684" s="83" customFormat="1" ht="58" customHeight="1" spans="1:16">
      <c r="A684" s="96" t="s">
        <v>1532</v>
      </c>
      <c r="B684" s="96">
        <v>1</v>
      </c>
      <c r="C684" s="18" t="s">
        <v>24</v>
      </c>
      <c r="D684" s="18" t="s">
        <v>92</v>
      </c>
      <c r="E684" s="18">
        <v>1</v>
      </c>
      <c r="F684" s="18" t="s">
        <v>1533</v>
      </c>
      <c r="G684" s="18" t="s">
        <v>185</v>
      </c>
      <c r="H684" s="18">
        <v>2023</v>
      </c>
      <c r="I684" s="17">
        <f t="shared" si="65"/>
        <v>1060</v>
      </c>
      <c r="J684" s="94"/>
      <c r="K684" s="94">
        <v>1060</v>
      </c>
      <c r="L684" s="17"/>
      <c r="M684" s="18" t="s">
        <v>95</v>
      </c>
      <c r="N684" s="18" t="s">
        <v>34</v>
      </c>
      <c r="O684" s="18" t="s">
        <v>35</v>
      </c>
      <c r="P684" s="18"/>
    </row>
    <row r="685" s="83" customFormat="1" ht="107" customHeight="1" spans="1:16">
      <c r="A685" s="96" t="s">
        <v>1515</v>
      </c>
      <c r="B685" s="9">
        <v>1</v>
      </c>
      <c r="C685" s="18" t="s">
        <v>24</v>
      </c>
      <c r="D685" s="18" t="s">
        <v>92</v>
      </c>
      <c r="E685" s="18">
        <v>1</v>
      </c>
      <c r="F685" s="18" t="s">
        <v>1534</v>
      </c>
      <c r="G685" s="18" t="s">
        <v>194</v>
      </c>
      <c r="H685" s="18">
        <v>2023</v>
      </c>
      <c r="I685" s="17">
        <f t="shared" si="65"/>
        <v>121.63</v>
      </c>
      <c r="J685" s="103"/>
      <c r="K685" s="103">
        <v>121.63</v>
      </c>
      <c r="L685" s="103"/>
      <c r="M685" s="18" t="s">
        <v>95</v>
      </c>
      <c r="N685" s="18" t="s">
        <v>34</v>
      </c>
      <c r="O685" s="18" t="s">
        <v>35</v>
      </c>
      <c r="P685" s="18"/>
    </row>
    <row r="686" s="83" customFormat="1" ht="179" customHeight="1" spans="1:16">
      <c r="A686" s="96" t="s">
        <v>1535</v>
      </c>
      <c r="B686" s="96">
        <v>1</v>
      </c>
      <c r="C686" s="18" t="s">
        <v>208</v>
      </c>
      <c r="D686" s="18" t="s">
        <v>92</v>
      </c>
      <c r="E686" s="18">
        <v>8</v>
      </c>
      <c r="F686" s="18" t="s">
        <v>1536</v>
      </c>
      <c r="G686" s="18" t="s">
        <v>194</v>
      </c>
      <c r="H686" s="18">
        <v>2023</v>
      </c>
      <c r="I686" s="17">
        <f t="shared" si="65"/>
        <v>31</v>
      </c>
      <c r="J686" s="103"/>
      <c r="K686" s="103">
        <v>31</v>
      </c>
      <c r="L686" s="103"/>
      <c r="M686" s="18" t="s">
        <v>95</v>
      </c>
      <c r="N686" s="18" t="s">
        <v>34</v>
      </c>
      <c r="O686" s="18" t="s">
        <v>35</v>
      </c>
      <c r="P686" s="18"/>
    </row>
    <row r="687" s="83" customFormat="1" ht="107" customHeight="1" spans="1:16">
      <c r="A687" s="96" t="s">
        <v>1537</v>
      </c>
      <c r="B687" s="96">
        <v>1</v>
      </c>
      <c r="C687" s="18" t="s">
        <v>208</v>
      </c>
      <c r="D687" s="18" t="s">
        <v>92</v>
      </c>
      <c r="E687" s="18">
        <v>4</v>
      </c>
      <c r="F687" s="18" t="s">
        <v>1538</v>
      </c>
      <c r="G687" s="18" t="s">
        <v>191</v>
      </c>
      <c r="H687" s="18">
        <v>2023</v>
      </c>
      <c r="I687" s="17">
        <f t="shared" si="65"/>
        <v>36.85</v>
      </c>
      <c r="J687" s="103"/>
      <c r="K687" s="103">
        <v>36.85</v>
      </c>
      <c r="L687" s="103"/>
      <c r="M687" s="18" t="s">
        <v>95</v>
      </c>
      <c r="N687" s="18" t="s">
        <v>34</v>
      </c>
      <c r="O687" s="18" t="s">
        <v>35</v>
      </c>
      <c r="P687" s="18"/>
    </row>
    <row r="688" s="81" customFormat="1" ht="107" customHeight="1" spans="1:16">
      <c r="A688" s="96" t="s">
        <v>1539</v>
      </c>
      <c r="B688" s="96">
        <v>1</v>
      </c>
      <c r="C688" s="18" t="s">
        <v>208</v>
      </c>
      <c r="D688" s="18" t="s">
        <v>92</v>
      </c>
      <c r="E688" s="18">
        <v>6</v>
      </c>
      <c r="F688" s="18" t="s">
        <v>1540</v>
      </c>
      <c r="G688" s="18" t="s">
        <v>159</v>
      </c>
      <c r="H688" s="18">
        <v>2023</v>
      </c>
      <c r="I688" s="17">
        <f t="shared" si="65"/>
        <v>30.9</v>
      </c>
      <c r="J688" s="103"/>
      <c r="K688" s="103">
        <v>30.9</v>
      </c>
      <c r="L688" s="103"/>
      <c r="M688" s="18" t="s">
        <v>95</v>
      </c>
      <c r="N688" s="18" t="s">
        <v>34</v>
      </c>
      <c r="O688" s="18" t="s">
        <v>35</v>
      </c>
      <c r="P688" s="18"/>
    </row>
    <row r="689" s="81" customFormat="1" ht="107" customHeight="1" spans="1:16">
      <c r="A689" s="96" t="s">
        <v>1541</v>
      </c>
      <c r="B689" s="96">
        <v>1</v>
      </c>
      <c r="C689" s="18" t="s">
        <v>208</v>
      </c>
      <c r="D689" s="18" t="s">
        <v>92</v>
      </c>
      <c r="E689" s="18">
        <v>8</v>
      </c>
      <c r="F689" s="18" t="s">
        <v>1542</v>
      </c>
      <c r="G689" s="18" t="s">
        <v>188</v>
      </c>
      <c r="H689" s="18">
        <v>2023</v>
      </c>
      <c r="I689" s="17">
        <f t="shared" si="65"/>
        <v>31</v>
      </c>
      <c r="J689" s="103"/>
      <c r="K689" s="103">
        <v>31</v>
      </c>
      <c r="L689" s="103"/>
      <c r="M689" s="18" t="s">
        <v>95</v>
      </c>
      <c r="N689" s="18" t="s">
        <v>34</v>
      </c>
      <c r="O689" s="18" t="s">
        <v>35</v>
      </c>
      <c r="P689" s="18"/>
    </row>
    <row r="690" s="81" customFormat="1" ht="107" customHeight="1" spans="1:16">
      <c r="A690" s="96" t="s">
        <v>1543</v>
      </c>
      <c r="B690" s="96">
        <v>1</v>
      </c>
      <c r="C690" s="18" t="s">
        <v>208</v>
      </c>
      <c r="D690" s="18" t="s">
        <v>92</v>
      </c>
      <c r="E690" s="18">
        <v>7</v>
      </c>
      <c r="F690" s="18" t="s">
        <v>1544</v>
      </c>
      <c r="G690" s="18" t="s">
        <v>185</v>
      </c>
      <c r="H690" s="18">
        <v>2023</v>
      </c>
      <c r="I690" s="17">
        <f t="shared" si="65"/>
        <v>27</v>
      </c>
      <c r="J690" s="103"/>
      <c r="K690" s="103">
        <v>27</v>
      </c>
      <c r="L690" s="103"/>
      <c r="M690" s="18" t="s">
        <v>95</v>
      </c>
      <c r="N690" s="18" t="s">
        <v>34</v>
      </c>
      <c r="O690" s="18" t="s">
        <v>35</v>
      </c>
      <c r="P690" s="18"/>
    </row>
    <row r="691" s="81" customFormat="1" ht="107" customHeight="1" spans="1:16">
      <c r="A691" s="96" t="s">
        <v>1545</v>
      </c>
      <c r="B691" s="96">
        <v>1</v>
      </c>
      <c r="C691" s="18" t="s">
        <v>208</v>
      </c>
      <c r="D691" s="18" t="s">
        <v>92</v>
      </c>
      <c r="E691" s="18">
        <v>6</v>
      </c>
      <c r="F691" s="18" t="s">
        <v>1546</v>
      </c>
      <c r="G691" s="18" t="s">
        <v>32</v>
      </c>
      <c r="H691" s="18">
        <v>2023</v>
      </c>
      <c r="I691" s="17">
        <f t="shared" si="65"/>
        <v>30</v>
      </c>
      <c r="J691" s="103"/>
      <c r="K691" s="103">
        <v>30</v>
      </c>
      <c r="L691" s="103"/>
      <c r="M691" s="18" t="s">
        <v>95</v>
      </c>
      <c r="N691" s="18" t="s">
        <v>34</v>
      </c>
      <c r="O691" s="18" t="s">
        <v>35</v>
      </c>
      <c r="P691" s="18"/>
    </row>
    <row r="692" s="81" customFormat="1" ht="165" customHeight="1" spans="1:16">
      <c r="A692" s="96" t="s">
        <v>1547</v>
      </c>
      <c r="B692" s="96">
        <v>1</v>
      </c>
      <c r="C692" s="18" t="s">
        <v>208</v>
      </c>
      <c r="D692" s="18" t="s">
        <v>92</v>
      </c>
      <c r="E692" s="18">
        <v>8</v>
      </c>
      <c r="F692" s="18" t="s">
        <v>1548</v>
      </c>
      <c r="G692" s="18" t="s">
        <v>229</v>
      </c>
      <c r="H692" s="18">
        <v>2023</v>
      </c>
      <c r="I692" s="17">
        <f t="shared" si="65"/>
        <v>30.1</v>
      </c>
      <c r="J692" s="103"/>
      <c r="K692" s="103">
        <v>30.1</v>
      </c>
      <c r="L692" s="103"/>
      <c r="M692" s="18" t="s">
        <v>95</v>
      </c>
      <c r="N692" s="18" t="s">
        <v>34</v>
      </c>
      <c r="O692" s="18" t="s">
        <v>35</v>
      </c>
      <c r="P692" s="18"/>
    </row>
    <row r="693" s="81" customFormat="1" ht="107" customHeight="1" spans="1:16">
      <c r="A693" s="96" t="s">
        <v>1549</v>
      </c>
      <c r="B693" s="96">
        <v>1</v>
      </c>
      <c r="C693" s="18" t="s">
        <v>208</v>
      </c>
      <c r="D693" s="18" t="s">
        <v>92</v>
      </c>
      <c r="E693" s="18">
        <v>6</v>
      </c>
      <c r="F693" s="18" t="s">
        <v>1550</v>
      </c>
      <c r="G693" s="18" t="s">
        <v>165</v>
      </c>
      <c r="H693" s="18">
        <v>2023</v>
      </c>
      <c r="I693" s="17">
        <f t="shared" si="65"/>
        <v>30</v>
      </c>
      <c r="J693" s="103"/>
      <c r="K693" s="103">
        <v>30</v>
      </c>
      <c r="L693" s="103"/>
      <c r="M693" s="18" t="s">
        <v>95</v>
      </c>
      <c r="N693" s="18" t="s">
        <v>34</v>
      </c>
      <c r="O693" s="18" t="s">
        <v>35</v>
      </c>
      <c r="P693" s="18"/>
    </row>
    <row r="694" s="81" customFormat="1" ht="107" customHeight="1" spans="1:16">
      <c r="A694" s="96" t="s">
        <v>1551</v>
      </c>
      <c r="B694" s="96">
        <v>1</v>
      </c>
      <c r="C694" s="18" t="s">
        <v>208</v>
      </c>
      <c r="D694" s="18" t="s">
        <v>92</v>
      </c>
      <c r="E694" s="18">
        <v>6</v>
      </c>
      <c r="F694" s="18" t="s">
        <v>1552</v>
      </c>
      <c r="G694" s="18" t="s">
        <v>168</v>
      </c>
      <c r="H694" s="18">
        <v>2023</v>
      </c>
      <c r="I694" s="17">
        <f t="shared" ref="I694:I710" si="66">J694+K694+L694</f>
        <v>32.6</v>
      </c>
      <c r="J694" s="103"/>
      <c r="K694" s="103">
        <v>32.6</v>
      </c>
      <c r="L694" s="103"/>
      <c r="M694" s="18" t="s">
        <v>95</v>
      </c>
      <c r="N694" s="18" t="s">
        <v>34</v>
      </c>
      <c r="O694" s="18" t="s">
        <v>35</v>
      </c>
      <c r="P694" s="18"/>
    </row>
    <row r="695" s="81" customFormat="1" ht="143" customHeight="1" spans="1:16">
      <c r="A695" s="96" t="s">
        <v>1553</v>
      </c>
      <c r="B695" s="96">
        <v>1</v>
      </c>
      <c r="C695" s="18" t="s">
        <v>208</v>
      </c>
      <c r="D695" s="18" t="s">
        <v>92</v>
      </c>
      <c r="E695" s="18">
        <v>6</v>
      </c>
      <c r="F695" s="18" t="s">
        <v>1554</v>
      </c>
      <c r="G695" s="18" t="s">
        <v>162</v>
      </c>
      <c r="H695" s="18">
        <v>2023</v>
      </c>
      <c r="I695" s="17">
        <f t="shared" si="66"/>
        <v>30</v>
      </c>
      <c r="J695" s="103"/>
      <c r="K695" s="103">
        <v>30</v>
      </c>
      <c r="L695" s="103"/>
      <c r="M695" s="18" t="s">
        <v>95</v>
      </c>
      <c r="N695" s="18" t="s">
        <v>34</v>
      </c>
      <c r="O695" s="18" t="s">
        <v>35</v>
      </c>
      <c r="P695" s="18"/>
    </row>
    <row r="696" s="81" customFormat="1" ht="143" customHeight="1" spans="1:16">
      <c r="A696" s="96" t="s">
        <v>1555</v>
      </c>
      <c r="B696" s="96">
        <v>1</v>
      </c>
      <c r="C696" s="18" t="s">
        <v>208</v>
      </c>
      <c r="D696" s="18" t="s">
        <v>92</v>
      </c>
      <c r="E696" s="18">
        <v>11</v>
      </c>
      <c r="F696" s="18" t="s">
        <v>1556</v>
      </c>
      <c r="G696" s="18" t="s">
        <v>257</v>
      </c>
      <c r="H696" s="18">
        <v>2023</v>
      </c>
      <c r="I696" s="17">
        <f t="shared" si="66"/>
        <v>36</v>
      </c>
      <c r="J696" s="103"/>
      <c r="K696" s="103">
        <v>36</v>
      </c>
      <c r="L696" s="103"/>
      <c r="M696" s="18" t="s">
        <v>95</v>
      </c>
      <c r="N696" s="18" t="s">
        <v>34</v>
      </c>
      <c r="O696" s="18" t="s">
        <v>35</v>
      </c>
      <c r="P696" s="18"/>
    </row>
    <row r="697" s="81" customFormat="1" ht="107" customHeight="1" spans="1:16">
      <c r="A697" s="96" t="s">
        <v>1557</v>
      </c>
      <c r="B697" s="96">
        <v>1</v>
      </c>
      <c r="C697" s="18" t="s">
        <v>208</v>
      </c>
      <c r="D697" s="18" t="s">
        <v>92</v>
      </c>
      <c r="E697" s="18">
        <v>8</v>
      </c>
      <c r="F697" s="18" t="s">
        <v>1558</v>
      </c>
      <c r="G697" s="18" t="s">
        <v>182</v>
      </c>
      <c r="H697" s="18">
        <v>2023</v>
      </c>
      <c r="I697" s="17">
        <f t="shared" si="66"/>
        <v>30</v>
      </c>
      <c r="J697" s="103"/>
      <c r="K697" s="103">
        <v>30</v>
      </c>
      <c r="L697" s="103"/>
      <c r="M697" s="18" t="s">
        <v>95</v>
      </c>
      <c r="N697" s="18" t="s">
        <v>34</v>
      </c>
      <c r="O697" s="18" t="s">
        <v>35</v>
      </c>
      <c r="P697" s="18"/>
    </row>
    <row r="698" s="81" customFormat="1" ht="107" customHeight="1" spans="1:16">
      <c r="A698" s="96" t="s">
        <v>1559</v>
      </c>
      <c r="B698" s="96">
        <v>1</v>
      </c>
      <c r="C698" s="18" t="s">
        <v>208</v>
      </c>
      <c r="D698" s="18" t="s">
        <v>92</v>
      </c>
      <c r="E698" s="18">
        <v>7</v>
      </c>
      <c r="F698" s="18" t="s">
        <v>1560</v>
      </c>
      <c r="G698" s="18" t="s">
        <v>176</v>
      </c>
      <c r="H698" s="18">
        <v>2023</v>
      </c>
      <c r="I698" s="17">
        <f t="shared" si="66"/>
        <v>24.68</v>
      </c>
      <c r="J698" s="103"/>
      <c r="K698" s="103">
        <v>24.68</v>
      </c>
      <c r="L698" s="103"/>
      <c r="M698" s="18" t="s">
        <v>95</v>
      </c>
      <c r="N698" s="18" t="s">
        <v>34</v>
      </c>
      <c r="O698" s="18" t="s">
        <v>35</v>
      </c>
      <c r="P698" s="18"/>
    </row>
    <row r="699" s="81" customFormat="1" ht="107" customHeight="1" spans="1:16">
      <c r="A699" s="96" t="s">
        <v>1561</v>
      </c>
      <c r="B699" s="96">
        <v>1</v>
      </c>
      <c r="C699" s="18" t="s">
        <v>208</v>
      </c>
      <c r="D699" s="18" t="s">
        <v>92</v>
      </c>
      <c r="E699" s="18">
        <v>5</v>
      </c>
      <c r="F699" s="18" t="s">
        <v>1562</v>
      </c>
      <c r="G699" s="18" t="s">
        <v>179</v>
      </c>
      <c r="H699" s="18">
        <v>2023</v>
      </c>
      <c r="I699" s="17">
        <f t="shared" si="66"/>
        <v>31.6</v>
      </c>
      <c r="J699" s="103"/>
      <c r="K699" s="103">
        <v>31.6</v>
      </c>
      <c r="L699" s="103"/>
      <c r="M699" s="18" t="s">
        <v>95</v>
      </c>
      <c r="N699" s="18" t="s">
        <v>34</v>
      </c>
      <c r="O699" s="18" t="s">
        <v>35</v>
      </c>
      <c r="P699" s="18"/>
    </row>
    <row r="700" s="81" customFormat="1" ht="127" customHeight="1" spans="1:16">
      <c r="A700" s="96" t="s">
        <v>1563</v>
      </c>
      <c r="B700" s="96">
        <v>1</v>
      </c>
      <c r="C700" s="18" t="s">
        <v>208</v>
      </c>
      <c r="D700" s="18" t="s">
        <v>92</v>
      </c>
      <c r="E700" s="18">
        <v>7</v>
      </c>
      <c r="F700" s="18" t="s">
        <v>1564</v>
      </c>
      <c r="G700" s="18" t="s">
        <v>425</v>
      </c>
      <c r="H700" s="18">
        <v>2023</v>
      </c>
      <c r="I700" s="17">
        <f t="shared" si="66"/>
        <v>35</v>
      </c>
      <c r="J700" s="103"/>
      <c r="K700" s="103">
        <v>35</v>
      </c>
      <c r="L700" s="103"/>
      <c r="M700" s="18" t="s">
        <v>95</v>
      </c>
      <c r="N700" s="18" t="s">
        <v>34</v>
      </c>
      <c r="O700" s="18" t="s">
        <v>35</v>
      </c>
      <c r="P700" s="18"/>
    </row>
    <row r="701" s="81" customFormat="1" ht="154" customHeight="1" spans="1:16">
      <c r="A701" s="96" t="s">
        <v>1565</v>
      </c>
      <c r="B701" s="96">
        <v>1</v>
      </c>
      <c r="C701" s="18" t="s">
        <v>208</v>
      </c>
      <c r="D701" s="18" t="s">
        <v>92</v>
      </c>
      <c r="E701" s="18">
        <v>8</v>
      </c>
      <c r="F701" s="18" t="s">
        <v>1566</v>
      </c>
      <c r="G701" s="18" t="s">
        <v>173</v>
      </c>
      <c r="H701" s="18">
        <v>2023</v>
      </c>
      <c r="I701" s="17">
        <f t="shared" si="66"/>
        <v>40.7</v>
      </c>
      <c r="J701" s="103"/>
      <c r="K701" s="103">
        <v>40.7</v>
      </c>
      <c r="L701" s="103"/>
      <c r="M701" s="18" t="s">
        <v>95</v>
      </c>
      <c r="N701" s="18" t="s">
        <v>34</v>
      </c>
      <c r="O701" s="18" t="s">
        <v>35</v>
      </c>
      <c r="P701" s="18"/>
    </row>
    <row r="702" s="81" customFormat="1" ht="207" customHeight="1" spans="1:16">
      <c r="A702" s="96" t="s">
        <v>1567</v>
      </c>
      <c r="B702" s="96">
        <v>1</v>
      </c>
      <c r="C702" s="18" t="s">
        <v>208</v>
      </c>
      <c r="D702" s="18" t="s">
        <v>92</v>
      </c>
      <c r="E702" s="18">
        <v>8</v>
      </c>
      <c r="F702" s="18" t="s">
        <v>1568</v>
      </c>
      <c r="G702" s="18" t="s">
        <v>58</v>
      </c>
      <c r="H702" s="18">
        <v>2023</v>
      </c>
      <c r="I702" s="17">
        <f t="shared" si="66"/>
        <v>36</v>
      </c>
      <c r="J702" s="103"/>
      <c r="K702" s="103">
        <v>36</v>
      </c>
      <c r="L702" s="103"/>
      <c r="M702" s="18" t="s">
        <v>95</v>
      </c>
      <c r="N702" s="18" t="s">
        <v>34</v>
      </c>
      <c r="O702" s="18" t="s">
        <v>35</v>
      </c>
      <c r="P702" s="18"/>
    </row>
    <row r="703" s="81" customFormat="1" ht="107" customHeight="1" spans="1:16">
      <c r="A703" s="96" t="s">
        <v>1569</v>
      </c>
      <c r="B703" s="96">
        <v>1</v>
      </c>
      <c r="C703" s="18" t="s">
        <v>208</v>
      </c>
      <c r="D703" s="18" t="s">
        <v>92</v>
      </c>
      <c r="E703" s="18">
        <v>5</v>
      </c>
      <c r="F703" s="18" t="s">
        <v>1570</v>
      </c>
      <c r="G703" s="18" t="s">
        <v>303</v>
      </c>
      <c r="H703" s="18">
        <v>2023</v>
      </c>
      <c r="I703" s="17">
        <f t="shared" si="66"/>
        <v>22.57</v>
      </c>
      <c r="J703" s="103"/>
      <c r="K703" s="103">
        <v>22.57</v>
      </c>
      <c r="L703" s="103"/>
      <c r="M703" s="18" t="s">
        <v>95</v>
      </c>
      <c r="N703" s="18" t="s">
        <v>34</v>
      </c>
      <c r="O703" s="18" t="s">
        <v>35</v>
      </c>
      <c r="P703" s="18"/>
    </row>
    <row r="704" s="81" customFormat="1" ht="124" customHeight="1" spans="1:16">
      <c r="A704" s="96" t="s">
        <v>1571</v>
      </c>
      <c r="B704" s="96">
        <v>1</v>
      </c>
      <c r="C704" s="18" t="s">
        <v>208</v>
      </c>
      <c r="D704" s="18" t="s">
        <v>92</v>
      </c>
      <c r="E704" s="18">
        <v>54</v>
      </c>
      <c r="F704" s="18" t="s">
        <v>1572</v>
      </c>
      <c r="G704" s="18" t="s">
        <v>1573</v>
      </c>
      <c r="H704" s="18">
        <v>2023</v>
      </c>
      <c r="I704" s="17">
        <f t="shared" si="66"/>
        <v>325</v>
      </c>
      <c r="J704" s="103"/>
      <c r="K704" s="103">
        <v>325</v>
      </c>
      <c r="L704" s="103"/>
      <c r="M704" s="18" t="s">
        <v>95</v>
      </c>
      <c r="N704" s="18" t="s">
        <v>34</v>
      </c>
      <c r="O704" s="18" t="s">
        <v>35</v>
      </c>
      <c r="P704" s="18"/>
    </row>
    <row r="705" s="81" customFormat="1" ht="81" customHeight="1" spans="1:16">
      <c r="A705" s="96" t="s">
        <v>1574</v>
      </c>
      <c r="B705" s="96">
        <v>1</v>
      </c>
      <c r="C705" s="18" t="s">
        <v>24</v>
      </c>
      <c r="D705" s="18" t="s">
        <v>92</v>
      </c>
      <c r="E705" s="18">
        <v>19</v>
      </c>
      <c r="F705" s="18" t="s">
        <v>1575</v>
      </c>
      <c r="G705" s="18" t="s">
        <v>1576</v>
      </c>
      <c r="H705" s="18">
        <v>2023</v>
      </c>
      <c r="I705" s="17">
        <f t="shared" si="66"/>
        <v>173</v>
      </c>
      <c r="J705" s="103"/>
      <c r="K705" s="103">
        <v>173</v>
      </c>
      <c r="L705" s="103"/>
      <c r="M705" s="18" t="s">
        <v>95</v>
      </c>
      <c r="N705" s="18" t="s">
        <v>34</v>
      </c>
      <c r="O705" s="18" t="s">
        <v>35</v>
      </c>
      <c r="P705" s="18"/>
    </row>
    <row r="706" s="81" customFormat="1" ht="107" customHeight="1" spans="1:16">
      <c r="A706" s="96" t="s">
        <v>1577</v>
      </c>
      <c r="B706" s="96">
        <v>1</v>
      </c>
      <c r="C706" s="18" t="s">
        <v>208</v>
      </c>
      <c r="D706" s="18" t="s">
        <v>92</v>
      </c>
      <c r="E706" s="18">
        <v>26</v>
      </c>
      <c r="F706" s="18" t="s">
        <v>1578</v>
      </c>
      <c r="G706" s="18" t="s">
        <v>1579</v>
      </c>
      <c r="H706" s="18">
        <v>2023</v>
      </c>
      <c r="I706" s="17">
        <f t="shared" si="66"/>
        <v>171.5</v>
      </c>
      <c r="J706" s="103"/>
      <c r="K706" s="103">
        <v>171.5</v>
      </c>
      <c r="L706" s="103"/>
      <c r="M706" s="18" t="s">
        <v>95</v>
      </c>
      <c r="N706" s="18" t="s">
        <v>34</v>
      </c>
      <c r="O706" s="18" t="s">
        <v>35</v>
      </c>
      <c r="P706" s="18"/>
    </row>
    <row r="707" s="81" customFormat="1" ht="58" customHeight="1" spans="1:16">
      <c r="A707" s="96" t="s">
        <v>1580</v>
      </c>
      <c r="B707" s="96">
        <v>1</v>
      </c>
      <c r="C707" s="18" t="s">
        <v>208</v>
      </c>
      <c r="D707" s="18" t="s">
        <v>92</v>
      </c>
      <c r="E707" s="18">
        <v>1</v>
      </c>
      <c r="F707" s="18" t="s">
        <v>1581</v>
      </c>
      <c r="G707" s="18" t="s">
        <v>1582</v>
      </c>
      <c r="H707" s="18">
        <v>2023</v>
      </c>
      <c r="I707" s="17">
        <f t="shared" si="66"/>
        <v>35</v>
      </c>
      <c r="J707" s="103"/>
      <c r="K707" s="103">
        <v>35</v>
      </c>
      <c r="L707" s="103"/>
      <c r="M707" s="18" t="s">
        <v>95</v>
      </c>
      <c r="N707" s="18" t="s">
        <v>34</v>
      </c>
      <c r="O707" s="18" t="s">
        <v>35</v>
      </c>
      <c r="P707" s="18"/>
    </row>
    <row r="708" s="81" customFormat="1" ht="58" customHeight="1" spans="1:16">
      <c r="A708" s="96" t="s">
        <v>1583</v>
      </c>
      <c r="B708" s="96">
        <v>1</v>
      </c>
      <c r="C708" s="18" t="s">
        <v>208</v>
      </c>
      <c r="D708" s="18" t="s">
        <v>92</v>
      </c>
      <c r="E708" s="18">
        <v>1</v>
      </c>
      <c r="F708" s="18" t="s">
        <v>1584</v>
      </c>
      <c r="G708" s="18" t="s">
        <v>1579</v>
      </c>
      <c r="H708" s="18">
        <v>2023</v>
      </c>
      <c r="I708" s="17">
        <f t="shared" si="66"/>
        <v>31</v>
      </c>
      <c r="J708" s="103"/>
      <c r="K708" s="103">
        <v>31</v>
      </c>
      <c r="L708" s="103"/>
      <c r="M708" s="18" t="s">
        <v>95</v>
      </c>
      <c r="N708" s="18" t="s">
        <v>34</v>
      </c>
      <c r="O708" s="18" t="s">
        <v>35</v>
      </c>
      <c r="P708" s="18"/>
    </row>
    <row r="709" s="81" customFormat="1" ht="58" customHeight="1" spans="1:16">
      <c r="A709" s="96" t="s">
        <v>1585</v>
      </c>
      <c r="B709" s="96">
        <v>1</v>
      </c>
      <c r="C709" s="18" t="s">
        <v>208</v>
      </c>
      <c r="D709" s="18" t="s">
        <v>92</v>
      </c>
      <c r="E709" s="18">
        <v>1</v>
      </c>
      <c r="F709" s="18" t="s">
        <v>1586</v>
      </c>
      <c r="G709" s="18" t="s">
        <v>329</v>
      </c>
      <c r="H709" s="18">
        <v>2023</v>
      </c>
      <c r="I709" s="17">
        <f t="shared" si="66"/>
        <v>45</v>
      </c>
      <c r="J709" s="103"/>
      <c r="K709" s="103">
        <v>45</v>
      </c>
      <c r="L709" s="103"/>
      <c r="M709" s="18" t="s">
        <v>95</v>
      </c>
      <c r="N709" s="18" t="s">
        <v>34</v>
      </c>
      <c r="O709" s="18" t="s">
        <v>35</v>
      </c>
      <c r="P709" s="18"/>
    </row>
    <row r="710" s="81" customFormat="1" ht="58" customHeight="1" spans="1:16">
      <c r="A710" s="96" t="s">
        <v>1587</v>
      </c>
      <c r="B710" s="18">
        <v>1</v>
      </c>
      <c r="C710" s="18" t="s">
        <v>24</v>
      </c>
      <c r="D710" s="18" t="s">
        <v>92</v>
      </c>
      <c r="E710" s="18">
        <v>1</v>
      </c>
      <c r="F710" s="18" t="s">
        <v>1588</v>
      </c>
      <c r="G710" s="18" t="s">
        <v>165</v>
      </c>
      <c r="H710" s="18">
        <v>2024</v>
      </c>
      <c r="I710" s="17">
        <f t="shared" ref="I710:I748" si="67">J710+K710+L710</f>
        <v>1100</v>
      </c>
      <c r="J710" s="103">
        <v>200</v>
      </c>
      <c r="K710" s="103">
        <v>900</v>
      </c>
      <c r="L710" s="103"/>
      <c r="M710" s="18" t="s">
        <v>95</v>
      </c>
      <c r="N710" s="18" t="s">
        <v>34</v>
      </c>
      <c r="O710" s="18" t="s">
        <v>35</v>
      </c>
      <c r="P710" s="18"/>
    </row>
    <row r="711" s="81" customFormat="1" ht="88" customHeight="1" spans="1:16">
      <c r="A711" s="96" t="s">
        <v>1589</v>
      </c>
      <c r="B711" s="18">
        <v>1</v>
      </c>
      <c r="C711" s="18" t="s">
        <v>208</v>
      </c>
      <c r="D711" s="18" t="s">
        <v>92</v>
      </c>
      <c r="E711" s="18">
        <v>1</v>
      </c>
      <c r="F711" s="18" t="s">
        <v>1590</v>
      </c>
      <c r="G711" s="18" t="s">
        <v>194</v>
      </c>
      <c r="H711" s="18">
        <v>2024</v>
      </c>
      <c r="I711" s="17">
        <f t="shared" si="67"/>
        <v>29</v>
      </c>
      <c r="J711" s="103"/>
      <c r="K711" s="103">
        <v>29</v>
      </c>
      <c r="L711" s="103"/>
      <c r="M711" s="18" t="s">
        <v>95</v>
      </c>
      <c r="N711" s="18" t="s">
        <v>34</v>
      </c>
      <c r="O711" s="18" t="s">
        <v>35</v>
      </c>
      <c r="P711" s="18"/>
    </row>
    <row r="712" s="81" customFormat="1" ht="58" customHeight="1" spans="1:16">
      <c r="A712" s="96" t="s">
        <v>1591</v>
      </c>
      <c r="B712" s="18">
        <v>1</v>
      </c>
      <c r="C712" s="18" t="s">
        <v>208</v>
      </c>
      <c r="D712" s="18" t="s">
        <v>92</v>
      </c>
      <c r="E712" s="18">
        <v>1</v>
      </c>
      <c r="F712" s="18" t="s">
        <v>1592</v>
      </c>
      <c r="G712" s="18" t="s">
        <v>159</v>
      </c>
      <c r="H712" s="18">
        <v>2024</v>
      </c>
      <c r="I712" s="17">
        <f t="shared" si="67"/>
        <v>32</v>
      </c>
      <c r="J712" s="103"/>
      <c r="K712" s="103">
        <v>32</v>
      </c>
      <c r="L712" s="103"/>
      <c r="M712" s="18" t="s">
        <v>95</v>
      </c>
      <c r="N712" s="18" t="s">
        <v>34</v>
      </c>
      <c r="O712" s="18" t="s">
        <v>35</v>
      </c>
      <c r="P712" s="18"/>
    </row>
    <row r="713" s="81" customFormat="1" ht="96" customHeight="1" spans="1:16">
      <c r="A713" s="96" t="s">
        <v>1593</v>
      </c>
      <c r="B713" s="18">
        <v>1</v>
      </c>
      <c r="C713" s="18" t="s">
        <v>208</v>
      </c>
      <c r="D713" s="18" t="s">
        <v>92</v>
      </c>
      <c r="E713" s="18">
        <v>1</v>
      </c>
      <c r="F713" s="18" t="s">
        <v>1594</v>
      </c>
      <c r="G713" s="18" t="s">
        <v>188</v>
      </c>
      <c r="H713" s="18">
        <v>2024</v>
      </c>
      <c r="I713" s="17">
        <f t="shared" si="67"/>
        <v>34</v>
      </c>
      <c r="J713" s="103"/>
      <c r="K713" s="103">
        <v>34</v>
      </c>
      <c r="L713" s="103"/>
      <c r="M713" s="18" t="s">
        <v>95</v>
      </c>
      <c r="N713" s="18" t="s">
        <v>34</v>
      </c>
      <c r="O713" s="18" t="s">
        <v>35</v>
      </c>
      <c r="P713" s="18"/>
    </row>
    <row r="714" s="81" customFormat="1" ht="58" customHeight="1" spans="1:16">
      <c r="A714" s="96" t="s">
        <v>1595</v>
      </c>
      <c r="B714" s="18">
        <v>1</v>
      </c>
      <c r="C714" s="18" t="s">
        <v>208</v>
      </c>
      <c r="D714" s="18" t="s">
        <v>92</v>
      </c>
      <c r="E714" s="18">
        <v>1</v>
      </c>
      <c r="F714" s="18" t="s">
        <v>1596</v>
      </c>
      <c r="G714" s="18" t="s">
        <v>182</v>
      </c>
      <c r="H714" s="18">
        <v>2024</v>
      </c>
      <c r="I714" s="17">
        <f t="shared" si="67"/>
        <v>30</v>
      </c>
      <c r="J714" s="103"/>
      <c r="K714" s="103">
        <v>30</v>
      </c>
      <c r="L714" s="103"/>
      <c r="M714" s="18" t="s">
        <v>95</v>
      </c>
      <c r="N714" s="18" t="s">
        <v>34</v>
      </c>
      <c r="O714" s="18" t="s">
        <v>35</v>
      </c>
      <c r="P714" s="18"/>
    </row>
    <row r="715" s="81" customFormat="1" ht="58" customHeight="1" spans="1:16">
      <c r="A715" s="96" t="s">
        <v>1597</v>
      </c>
      <c r="B715" s="18">
        <v>1</v>
      </c>
      <c r="C715" s="18" t="s">
        <v>208</v>
      </c>
      <c r="D715" s="18" t="s">
        <v>92</v>
      </c>
      <c r="E715" s="18">
        <v>1</v>
      </c>
      <c r="F715" s="18" t="s">
        <v>1598</v>
      </c>
      <c r="G715" s="18" t="s">
        <v>257</v>
      </c>
      <c r="H715" s="18">
        <v>2024</v>
      </c>
      <c r="I715" s="17">
        <f t="shared" si="67"/>
        <v>10</v>
      </c>
      <c r="J715" s="103"/>
      <c r="K715" s="103">
        <v>10</v>
      </c>
      <c r="L715" s="103"/>
      <c r="M715" s="18" t="s">
        <v>95</v>
      </c>
      <c r="N715" s="18" t="s">
        <v>34</v>
      </c>
      <c r="O715" s="18" t="s">
        <v>35</v>
      </c>
      <c r="P715" s="18"/>
    </row>
    <row r="716" s="81" customFormat="1" ht="93" customHeight="1" spans="1:16">
      <c r="A716" s="96" t="s">
        <v>1599</v>
      </c>
      <c r="B716" s="18">
        <v>1</v>
      </c>
      <c r="C716" s="18" t="s">
        <v>208</v>
      </c>
      <c r="D716" s="18" t="s">
        <v>92</v>
      </c>
      <c r="E716" s="18">
        <v>1</v>
      </c>
      <c r="F716" s="18" t="s">
        <v>1600</v>
      </c>
      <c r="G716" s="18" t="s">
        <v>58</v>
      </c>
      <c r="H716" s="18">
        <v>2024</v>
      </c>
      <c r="I716" s="17">
        <f t="shared" si="67"/>
        <v>16.6</v>
      </c>
      <c r="J716" s="103"/>
      <c r="K716" s="103">
        <v>16.6</v>
      </c>
      <c r="L716" s="103"/>
      <c r="M716" s="18" t="s">
        <v>95</v>
      </c>
      <c r="N716" s="18" t="s">
        <v>34</v>
      </c>
      <c r="O716" s="18" t="s">
        <v>35</v>
      </c>
      <c r="P716" s="18"/>
    </row>
    <row r="717" s="81" customFormat="1" ht="58" customHeight="1" spans="1:16">
      <c r="A717" s="96" t="s">
        <v>1601</v>
      </c>
      <c r="B717" s="18">
        <v>1</v>
      </c>
      <c r="C717" s="18" t="s">
        <v>208</v>
      </c>
      <c r="D717" s="18" t="s">
        <v>92</v>
      </c>
      <c r="E717" s="18">
        <v>1</v>
      </c>
      <c r="F717" s="18" t="s">
        <v>1602</v>
      </c>
      <c r="G717" s="18" t="s">
        <v>179</v>
      </c>
      <c r="H717" s="18">
        <v>2024</v>
      </c>
      <c r="I717" s="17">
        <f t="shared" si="67"/>
        <v>16</v>
      </c>
      <c r="J717" s="103"/>
      <c r="K717" s="103">
        <v>16</v>
      </c>
      <c r="L717" s="103"/>
      <c r="M717" s="18" t="s">
        <v>95</v>
      </c>
      <c r="N717" s="18" t="s">
        <v>34</v>
      </c>
      <c r="O717" s="18" t="s">
        <v>35</v>
      </c>
      <c r="P717" s="18"/>
    </row>
    <row r="718" s="81" customFormat="1" ht="58" customHeight="1" spans="1:16">
      <c r="A718" s="96" t="s">
        <v>1603</v>
      </c>
      <c r="B718" s="18">
        <v>1</v>
      </c>
      <c r="C718" s="18" t="s">
        <v>208</v>
      </c>
      <c r="D718" s="18" t="s">
        <v>92</v>
      </c>
      <c r="E718" s="18">
        <v>1</v>
      </c>
      <c r="F718" s="18" t="s">
        <v>1604</v>
      </c>
      <c r="G718" s="18" t="s">
        <v>32</v>
      </c>
      <c r="H718" s="18">
        <v>2024</v>
      </c>
      <c r="I718" s="17">
        <f t="shared" si="67"/>
        <v>39.54</v>
      </c>
      <c r="J718" s="103"/>
      <c r="K718" s="103">
        <v>39.54</v>
      </c>
      <c r="L718" s="103"/>
      <c r="M718" s="18" t="s">
        <v>95</v>
      </c>
      <c r="N718" s="18" t="s">
        <v>34</v>
      </c>
      <c r="O718" s="18" t="s">
        <v>35</v>
      </c>
      <c r="P718" s="18"/>
    </row>
    <row r="719" s="81" customFormat="1" ht="124" customHeight="1" spans="1:16">
      <c r="A719" s="96" t="s">
        <v>1605</v>
      </c>
      <c r="B719" s="18">
        <v>1</v>
      </c>
      <c r="C719" s="18" t="s">
        <v>208</v>
      </c>
      <c r="D719" s="18" t="s">
        <v>92</v>
      </c>
      <c r="E719" s="18">
        <v>1</v>
      </c>
      <c r="F719" s="18" t="s">
        <v>1606</v>
      </c>
      <c r="G719" s="18" t="s">
        <v>185</v>
      </c>
      <c r="H719" s="18">
        <v>2024</v>
      </c>
      <c r="I719" s="17">
        <f t="shared" si="67"/>
        <v>64.5</v>
      </c>
      <c r="J719" s="103"/>
      <c r="K719" s="103">
        <v>64.5</v>
      </c>
      <c r="L719" s="103"/>
      <c r="M719" s="18" t="s">
        <v>95</v>
      </c>
      <c r="N719" s="18" t="s">
        <v>34</v>
      </c>
      <c r="O719" s="18" t="s">
        <v>35</v>
      </c>
      <c r="P719" s="18"/>
    </row>
    <row r="720" s="81" customFormat="1" ht="58" customHeight="1" spans="1:16">
      <c r="A720" s="96" t="s">
        <v>1607</v>
      </c>
      <c r="B720" s="18">
        <v>1</v>
      </c>
      <c r="C720" s="18" t="s">
        <v>208</v>
      </c>
      <c r="D720" s="18" t="s">
        <v>92</v>
      </c>
      <c r="E720" s="18">
        <v>1</v>
      </c>
      <c r="F720" s="18" t="s">
        <v>1608</v>
      </c>
      <c r="G720" s="18" t="s">
        <v>229</v>
      </c>
      <c r="H720" s="18">
        <v>2024</v>
      </c>
      <c r="I720" s="17">
        <f t="shared" si="67"/>
        <v>20</v>
      </c>
      <c r="J720" s="103"/>
      <c r="K720" s="103">
        <v>20</v>
      </c>
      <c r="L720" s="103"/>
      <c r="M720" s="18" t="s">
        <v>95</v>
      </c>
      <c r="N720" s="18" t="s">
        <v>34</v>
      </c>
      <c r="O720" s="18" t="s">
        <v>35</v>
      </c>
      <c r="P720" s="18"/>
    </row>
    <row r="721" s="81" customFormat="1" ht="102" customHeight="1" spans="1:16">
      <c r="A721" s="96" t="s">
        <v>1609</v>
      </c>
      <c r="B721" s="18">
        <v>1</v>
      </c>
      <c r="C721" s="18" t="s">
        <v>208</v>
      </c>
      <c r="D721" s="18" t="s">
        <v>92</v>
      </c>
      <c r="E721" s="18">
        <v>1</v>
      </c>
      <c r="F721" s="18" t="s">
        <v>1610</v>
      </c>
      <c r="G721" s="18" t="s">
        <v>425</v>
      </c>
      <c r="H721" s="18">
        <v>2024</v>
      </c>
      <c r="I721" s="17">
        <f t="shared" si="67"/>
        <v>35</v>
      </c>
      <c r="J721" s="103"/>
      <c r="K721" s="103">
        <v>35</v>
      </c>
      <c r="L721" s="103"/>
      <c r="M721" s="18" t="s">
        <v>95</v>
      </c>
      <c r="N721" s="18" t="s">
        <v>34</v>
      </c>
      <c r="O721" s="18" t="s">
        <v>35</v>
      </c>
      <c r="P721" s="18"/>
    </row>
    <row r="722" s="81" customFormat="1" ht="102" customHeight="1" spans="1:16">
      <c r="A722" s="96" t="s">
        <v>1611</v>
      </c>
      <c r="B722" s="18">
        <v>1</v>
      </c>
      <c r="C722" s="18" t="s">
        <v>208</v>
      </c>
      <c r="D722" s="18" t="s">
        <v>92</v>
      </c>
      <c r="E722" s="18">
        <v>1</v>
      </c>
      <c r="F722" s="18" t="s">
        <v>1612</v>
      </c>
      <c r="G722" s="18" t="s">
        <v>165</v>
      </c>
      <c r="H722" s="18">
        <v>2024</v>
      </c>
      <c r="I722" s="17">
        <f t="shared" si="67"/>
        <v>41</v>
      </c>
      <c r="J722" s="103"/>
      <c r="K722" s="103">
        <v>41</v>
      </c>
      <c r="L722" s="103"/>
      <c r="M722" s="18" t="s">
        <v>95</v>
      </c>
      <c r="N722" s="18" t="s">
        <v>34</v>
      </c>
      <c r="O722" s="18" t="s">
        <v>35</v>
      </c>
      <c r="P722" s="18"/>
    </row>
    <row r="723" s="81" customFormat="1" ht="102" customHeight="1" spans="1:16">
      <c r="A723" s="96" t="s">
        <v>1613</v>
      </c>
      <c r="B723" s="18">
        <v>1</v>
      </c>
      <c r="C723" s="18" t="s">
        <v>208</v>
      </c>
      <c r="D723" s="18" t="s">
        <v>92</v>
      </c>
      <c r="E723" s="18">
        <v>1</v>
      </c>
      <c r="F723" s="18" t="s">
        <v>1614</v>
      </c>
      <c r="G723" s="18" t="s">
        <v>173</v>
      </c>
      <c r="H723" s="18">
        <v>2024</v>
      </c>
      <c r="I723" s="17">
        <f t="shared" si="67"/>
        <v>32</v>
      </c>
      <c r="J723" s="103"/>
      <c r="K723" s="103">
        <v>32</v>
      </c>
      <c r="L723" s="103"/>
      <c r="M723" s="18" t="s">
        <v>95</v>
      </c>
      <c r="N723" s="18" t="s">
        <v>34</v>
      </c>
      <c r="O723" s="18" t="s">
        <v>35</v>
      </c>
      <c r="P723" s="18"/>
    </row>
    <row r="724" s="81" customFormat="1" ht="102" customHeight="1" spans="1:16">
      <c r="A724" s="96" t="s">
        <v>1615</v>
      </c>
      <c r="B724" s="18">
        <v>1</v>
      </c>
      <c r="C724" s="18" t="s">
        <v>208</v>
      </c>
      <c r="D724" s="18" t="s">
        <v>92</v>
      </c>
      <c r="E724" s="18">
        <v>1</v>
      </c>
      <c r="F724" s="18" t="s">
        <v>1616</v>
      </c>
      <c r="G724" s="18" t="s">
        <v>176</v>
      </c>
      <c r="H724" s="18">
        <v>2024</v>
      </c>
      <c r="I724" s="17">
        <f t="shared" si="67"/>
        <v>28.21</v>
      </c>
      <c r="J724" s="103"/>
      <c r="K724" s="103">
        <v>28.21</v>
      </c>
      <c r="L724" s="103"/>
      <c r="M724" s="18" t="s">
        <v>95</v>
      </c>
      <c r="N724" s="18" t="s">
        <v>34</v>
      </c>
      <c r="O724" s="18" t="s">
        <v>35</v>
      </c>
      <c r="P724" s="18"/>
    </row>
    <row r="725" s="81" customFormat="1" ht="58" customHeight="1" spans="1:16">
      <c r="A725" s="96" t="s">
        <v>1617</v>
      </c>
      <c r="B725" s="18">
        <v>1</v>
      </c>
      <c r="C725" s="18" t="s">
        <v>208</v>
      </c>
      <c r="D725" s="18" t="s">
        <v>92</v>
      </c>
      <c r="E725" s="18">
        <v>1</v>
      </c>
      <c r="F725" s="18" t="s">
        <v>1618</v>
      </c>
      <c r="G725" s="18" t="s">
        <v>303</v>
      </c>
      <c r="H725" s="18">
        <v>2024</v>
      </c>
      <c r="I725" s="17">
        <f t="shared" si="67"/>
        <v>31</v>
      </c>
      <c r="J725" s="103"/>
      <c r="K725" s="103">
        <v>31</v>
      </c>
      <c r="L725" s="103"/>
      <c r="M725" s="18" t="s">
        <v>95</v>
      </c>
      <c r="N725" s="18" t="s">
        <v>34</v>
      </c>
      <c r="O725" s="18" t="s">
        <v>35</v>
      </c>
      <c r="P725" s="18"/>
    </row>
    <row r="726" s="81" customFormat="1" ht="58" customHeight="1" spans="1:16">
      <c r="A726" s="96" t="s">
        <v>1619</v>
      </c>
      <c r="B726" s="18">
        <v>1</v>
      </c>
      <c r="C726" s="18" t="s">
        <v>208</v>
      </c>
      <c r="D726" s="18" t="s">
        <v>92</v>
      </c>
      <c r="E726" s="18">
        <v>1</v>
      </c>
      <c r="F726" s="18" t="s">
        <v>1620</v>
      </c>
      <c r="G726" s="18" t="s">
        <v>162</v>
      </c>
      <c r="H726" s="18">
        <v>2024</v>
      </c>
      <c r="I726" s="17">
        <f t="shared" si="67"/>
        <v>30</v>
      </c>
      <c r="J726" s="103"/>
      <c r="K726" s="103">
        <v>30</v>
      </c>
      <c r="L726" s="103"/>
      <c r="M726" s="18" t="s">
        <v>95</v>
      </c>
      <c r="N726" s="18" t="s">
        <v>34</v>
      </c>
      <c r="O726" s="18" t="s">
        <v>35</v>
      </c>
      <c r="P726" s="18"/>
    </row>
    <row r="727" s="81" customFormat="1" ht="58" customHeight="1" spans="1:16">
      <c r="A727" s="96" t="s">
        <v>1621</v>
      </c>
      <c r="B727" s="18">
        <v>1</v>
      </c>
      <c r="C727" s="18" t="s">
        <v>208</v>
      </c>
      <c r="D727" s="18" t="s">
        <v>92</v>
      </c>
      <c r="E727" s="18">
        <v>1</v>
      </c>
      <c r="F727" s="18" t="s">
        <v>1622</v>
      </c>
      <c r="G727" s="18" t="s">
        <v>191</v>
      </c>
      <c r="H727" s="18">
        <v>2024</v>
      </c>
      <c r="I727" s="17">
        <f t="shared" si="67"/>
        <v>11.15</v>
      </c>
      <c r="J727" s="103"/>
      <c r="K727" s="103">
        <v>11.15</v>
      </c>
      <c r="L727" s="103"/>
      <c r="M727" s="18" t="s">
        <v>95</v>
      </c>
      <c r="N727" s="18" t="s">
        <v>34</v>
      </c>
      <c r="O727" s="18" t="s">
        <v>35</v>
      </c>
      <c r="P727" s="18"/>
    </row>
    <row r="728" s="81" customFormat="1" ht="58" customHeight="1" spans="1:16">
      <c r="A728" s="18" t="s">
        <v>1623</v>
      </c>
      <c r="B728" s="18">
        <v>1</v>
      </c>
      <c r="C728" s="18" t="s">
        <v>24</v>
      </c>
      <c r="D728" s="18" t="s">
        <v>92</v>
      </c>
      <c r="E728" s="18">
        <v>1</v>
      </c>
      <c r="F728" s="18" t="s">
        <v>1624</v>
      </c>
      <c r="G728" s="18" t="s">
        <v>1625</v>
      </c>
      <c r="H728" s="18">
        <v>2024</v>
      </c>
      <c r="I728" s="17">
        <f t="shared" si="67"/>
        <v>200</v>
      </c>
      <c r="J728" s="103"/>
      <c r="K728" s="103">
        <v>200</v>
      </c>
      <c r="L728" s="103"/>
      <c r="M728" s="18" t="s">
        <v>95</v>
      </c>
      <c r="N728" s="18" t="s">
        <v>34</v>
      </c>
      <c r="O728" s="18" t="s">
        <v>35</v>
      </c>
      <c r="P728" s="18"/>
    </row>
    <row r="729" s="81" customFormat="1" ht="58" customHeight="1" spans="1:16">
      <c r="A729" s="96" t="s">
        <v>1626</v>
      </c>
      <c r="B729" s="18">
        <v>1</v>
      </c>
      <c r="C729" s="18" t="s">
        <v>208</v>
      </c>
      <c r="D729" s="18" t="s">
        <v>92</v>
      </c>
      <c r="E729" s="18">
        <v>1</v>
      </c>
      <c r="F729" s="18" t="s">
        <v>1627</v>
      </c>
      <c r="G729" s="18" t="s">
        <v>194</v>
      </c>
      <c r="H729" s="18">
        <v>2025</v>
      </c>
      <c r="I729" s="17">
        <f t="shared" si="67"/>
        <v>27</v>
      </c>
      <c r="J729" s="103"/>
      <c r="K729" s="103">
        <v>27</v>
      </c>
      <c r="L729" s="103"/>
      <c r="M729" s="18" t="s">
        <v>95</v>
      </c>
      <c r="N729" s="18" t="s">
        <v>34</v>
      </c>
      <c r="O729" s="18" t="s">
        <v>35</v>
      </c>
      <c r="P729" s="18"/>
    </row>
    <row r="730" s="81" customFormat="1" ht="84" customHeight="1" spans="1:16">
      <c r="A730" s="96" t="s">
        <v>1628</v>
      </c>
      <c r="B730" s="18">
        <v>1</v>
      </c>
      <c r="C730" s="18" t="s">
        <v>208</v>
      </c>
      <c r="D730" s="18" t="s">
        <v>92</v>
      </c>
      <c r="E730" s="18">
        <v>1</v>
      </c>
      <c r="F730" s="18" t="s">
        <v>1629</v>
      </c>
      <c r="G730" s="18" t="s">
        <v>159</v>
      </c>
      <c r="H730" s="18">
        <v>2025</v>
      </c>
      <c r="I730" s="17">
        <f t="shared" si="67"/>
        <v>121.5</v>
      </c>
      <c r="J730" s="103"/>
      <c r="K730" s="103">
        <v>121.5</v>
      </c>
      <c r="L730" s="103"/>
      <c r="M730" s="18" t="s">
        <v>95</v>
      </c>
      <c r="N730" s="18" t="s">
        <v>34</v>
      </c>
      <c r="O730" s="18" t="s">
        <v>35</v>
      </c>
      <c r="P730" s="18"/>
    </row>
    <row r="731" s="81" customFormat="1" ht="58" customHeight="1" spans="1:16">
      <c r="A731" s="96" t="s">
        <v>1630</v>
      </c>
      <c r="B731" s="18">
        <v>1</v>
      </c>
      <c r="C731" s="18" t="s">
        <v>208</v>
      </c>
      <c r="D731" s="18" t="s">
        <v>92</v>
      </c>
      <c r="E731" s="18">
        <v>1</v>
      </c>
      <c r="F731" s="18" t="s">
        <v>1631</v>
      </c>
      <c r="G731" s="18" t="s">
        <v>188</v>
      </c>
      <c r="H731" s="18">
        <v>2025</v>
      </c>
      <c r="I731" s="17">
        <f t="shared" si="67"/>
        <v>12</v>
      </c>
      <c r="J731" s="103"/>
      <c r="K731" s="103">
        <v>12</v>
      </c>
      <c r="L731" s="103"/>
      <c r="M731" s="18" t="s">
        <v>95</v>
      </c>
      <c r="N731" s="18" t="s">
        <v>34</v>
      </c>
      <c r="O731" s="18" t="s">
        <v>35</v>
      </c>
      <c r="P731" s="18"/>
    </row>
    <row r="732" s="81" customFormat="1" ht="89" customHeight="1" spans="1:16">
      <c r="A732" s="96" t="s">
        <v>1632</v>
      </c>
      <c r="B732" s="18">
        <v>1</v>
      </c>
      <c r="C732" s="18" t="s">
        <v>208</v>
      </c>
      <c r="D732" s="18" t="s">
        <v>92</v>
      </c>
      <c r="E732" s="18">
        <v>1</v>
      </c>
      <c r="F732" s="18" t="s">
        <v>1633</v>
      </c>
      <c r="G732" s="18" t="s">
        <v>182</v>
      </c>
      <c r="H732" s="18">
        <v>2025</v>
      </c>
      <c r="I732" s="17">
        <f t="shared" si="67"/>
        <v>50</v>
      </c>
      <c r="J732" s="103"/>
      <c r="K732" s="103">
        <v>50</v>
      </c>
      <c r="L732" s="103"/>
      <c r="M732" s="18" t="s">
        <v>95</v>
      </c>
      <c r="N732" s="18" t="s">
        <v>34</v>
      </c>
      <c r="O732" s="18" t="s">
        <v>35</v>
      </c>
      <c r="P732" s="18"/>
    </row>
    <row r="733" s="81" customFormat="1" ht="89" customHeight="1" spans="1:16">
      <c r="A733" s="96" t="s">
        <v>1634</v>
      </c>
      <c r="B733" s="18">
        <v>1</v>
      </c>
      <c r="C733" s="18" t="s">
        <v>208</v>
      </c>
      <c r="D733" s="18" t="s">
        <v>92</v>
      </c>
      <c r="E733" s="18">
        <v>1</v>
      </c>
      <c r="F733" s="18" t="s">
        <v>1635</v>
      </c>
      <c r="G733" s="18" t="s">
        <v>58</v>
      </c>
      <c r="H733" s="18">
        <v>2025</v>
      </c>
      <c r="I733" s="17">
        <f t="shared" si="67"/>
        <v>17.9</v>
      </c>
      <c r="J733" s="103"/>
      <c r="K733" s="103">
        <v>17.9</v>
      </c>
      <c r="L733" s="103"/>
      <c r="M733" s="18" t="s">
        <v>95</v>
      </c>
      <c r="N733" s="18" t="s">
        <v>34</v>
      </c>
      <c r="O733" s="18" t="s">
        <v>35</v>
      </c>
      <c r="P733" s="18"/>
    </row>
    <row r="734" s="81" customFormat="1" ht="89" customHeight="1" spans="1:16">
      <c r="A734" s="96" t="s">
        <v>1636</v>
      </c>
      <c r="B734" s="18">
        <v>1</v>
      </c>
      <c r="C734" s="18" t="s">
        <v>208</v>
      </c>
      <c r="D734" s="18" t="s">
        <v>92</v>
      </c>
      <c r="E734" s="18">
        <v>1</v>
      </c>
      <c r="F734" s="18" t="s">
        <v>1637</v>
      </c>
      <c r="G734" s="18" t="s">
        <v>179</v>
      </c>
      <c r="H734" s="18">
        <v>2025</v>
      </c>
      <c r="I734" s="17">
        <f t="shared" si="67"/>
        <v>33</v>
      </c>
      <c r="J734" s="103"/>
      <c r="K734" s="103">
        <v>33</v>
      </c>
      <c r="L734" s="103"/>
      <c r="M734" s="18" t="s">
        <v>95</v>
      </c>
      <c r="N734" s="18" t="s">
        <v>34</v>
      </c>
      <c r="O734" s="18" t="s">
        <v>35</v>
      </c>
      <c r="P734" s="18"/>
    </row>
    <row r="735" s="81" customFormat="1" ht="98" customHeight="1" spans="1:16">
      <c r="A735" s="96" t="s">
        <v>1638</v>
      </c>
      <c r="B735" s="18">
        <v>1</v>
      </c>
      <c r="C735" s="18" t="s">
        <v>208</v>
      </c>
      <c r="D735" s="18" t="s">
        <v>92</v>
      </c>
      <c r="E735" s="18">
        <v>1</v>
      </c>
      <c r="F735" s="18" t="s">
        <v>1639</v>
      </c>
      <c r="G735" s="18" t="s">
        <v>32</v>
      </c>
      <c r="H735" s="18">
        <v>2025</v>
      </c>
      <c r="I735" s="17">
        <f t="shared" si="67"/>
        <v>78</v>
      </c>
      <c r="J735" s="103"/>
      <c r="K735" s="103">
        <v>78</v>
      </c>
      <c r="L735" s="103"/>
      <c r="M735" s="18" t="s">
        <v>95</v>
      </c>
      <c r="N735" s="18" t="s">
        <v>34</v>
      </c>
      <c r="O735" s="18" t="s">
        <v>35</v>
      </c>
      <c r="P735" s="18"/>
    </row>
    <row r="736" s="81" customFormat="1" ht="58" customHeight="1" spans="1:16">
      <c r="A736" s="96" t="s">
        <v>1640</v>
      </c>
      <c r="B736" s="18">
        <v>1</v>
      </c>
      <c r="C736" s="18" t="s">
        <v>208</v>
      </c>
      <c r="D736" s="18" t="s">
        <v>92</v>
      </c>
      <c r="E736" s="18">
        <v>1</v>
      </c>
      <c r="F736" s="18" t="s">
        <v>1641</v>
      </c>
      <c r="G736" s="18" t="s">
        <v>185</v>
      </c>
      <c r="H736" s="18">
        <v>2025</v>
      </c>
      <c r="I736" s="17">
        <f t="shared" si="67"/>
        <v>1</v>
      </c>
      <c r="J736" s="103"/>
      <c r="K736" s="103">
        <v>1</v>
      </c>
      <c r="L736" s="103"/>
      <c r="M736" s="18" t="s">
        <v>95</v>
      </c>
      <c r="N736" s="18" t="s">
        <v>34</v>
      </c>
      <c r="O736" s="18" t="s">
        <v>35</v>
      </c>
      <c r="P736" s="18"/>
    </row>
    <row r="737" s="81" customFormat="1" ht="58" customHeight="1" spans="1:16">
      <c r="A737" s="96" t="s">
        <v>1642</v>
      </c>
      <c r="B737" s="18">
        <v>1</v>
      </c>
      <c r="C737" s="18" t="s">
        <v>208</v>
      </c>
      <c r="D737" s="18" t="s">
        <v>92</v>
      </c>
      <c r="E737" s="18">
        <v>1</v>
      </c>
      <c r="F737" s="18" t="s">
        <v>1643</v>
      </c>
      <c r="G737" s="18" t="s">
        <v>425</v>
      </c>
      <c r="H737" s="18">
        <v>2025</v>
      </c>
      <c r="I737" s="17">
        <f t="shared" si="67"/>
        <v>7</v>
      </c>
      <c r="J737" s="103"/>
      <c r="K737" s="103">
        <v>7</v>
      </c>
      <c r="L737" s="103"/>
      <c r="M737" s="18" t="s">
        <v>95</v>
      </c>
      <c r="N737" s="18" t="s">
        <v>34</v>
      </c>
      <c r="O737" s="18" t="s">
        <v>35</v>
      </c>
      <c r="P737" s="18"/>
    </row>
    <row r="738" s="81" customFormat="1" ht="58" customHeight="1" spans="1:16">
      <c r="A738" s="96" t="s">
        <v>1644</v>
      </c>
      <c r="B738" s="18">
        <v>1</v>
      </c>
      <c r="C738" s="18" t="s">
        <v>208</v>
      </c>
      <c r="D738" s="18" t="s">
        <v>92</v>
      </c>
      <c r="E738" s="18">
        <v>1</v>
      </c>
      <c r="F738" s="18" t="s">
        <v>1645</v>
      </c>
      <c r="G738" s="18" t="s">
        <v>165</v>
      </c>
      <c r="H738" s="18">
        <v>2025</v>
      </c>
      <c r="I738" s="17">
        <f t="shared" si="67"/>
        <v>13</v>
      </c>
      <c r="J738" s="103"/>
      <c r="K738" s="103">
        <v>13</v>
      </c>
      <c r="L738" s="103"/>
      <c r="M738" s="18" t="s">
        <v>95</v>
      </c>
      <c r="N738" s="18" t="s">
        <v>34</v>
      </c>
      <c r="O738" s="18" t="s">
        <v>35</v>
      </c>
      <c r="P738" s="18"/>
    </row>
    <row r="739" s="81" customFormat="1" ht="58" customHeight="1" spans="1:16">
      <c r="A739" s="96" t="s">
        <v>1646</v>
      </c>
      <c r="B739" s="18">
        <v>1</v>
      </c>
      <c r="C739" s="18" t="s">
        <v>208</v>
      </c>
      <c r="D739" s="18" t="s">
        <v>92</v>
      </c>
      <c r="E739" s="18">
        <v>1</v>
      </c>
      <c r="F739" s="18" t="s">
        <v>1647</v>
      </c>
      <c r="G739" s="18" t="s">
        <v>173</v>
      </c>
      <c r="H739" s="18">
        <v>2025</v>
      </c>
      <c r="I739" s="17">
        <f t="shared" si="67"/>
        <v>18</v>
      </c>
      <c r="J739" s="103"/>
      <c r="K739" s="103">
        <v>18</v>
      </c>
      <c r="L739" s="103"/>
      <c r="M739" s="18" t="s">
        <v>95</v>
      </c>
      <c r="N739" s="18" t="s">
        <v>34</v>
      </c>
      <c r="O739" s="18" t="s">
        <v>35</v>
      </c>
      <c r="P739" s="18"/>
    </row>
    <row r="740" s="81" customFormat="1" ht="58" customHeight="1" spans="1:16">
      <c r="A740" s="96" t="s">
        <v>1648</v>
      </c>
      <c r="B740" s="18">
        <v>1</v>
      </c>
      <c r="C740" s="18" t="s">
        <v>208</v>
      </c>
      <c r="D740" s="18" t="s">
        <v>92</v>
      </c>
      <c r="E740" s="18">
        <v>1</v>
      </c>
      <c r="F740" s="18" t="s">
        <v>1649</v>
      </c>
      <c r="G740" s="18" t="s">
        <v>176</v>
      </c>
      <c r="H740" s="18">
        <v>2025</v>
      </c>
      <c r="I740" s="17">
        <f t="shared" si="67"/>
        <v>13.6</v>
      </c>
      <c r="J740" s="103"/>
      <c r="K740" s="103">
        <v>13.6</v>
      </c>
      <c r="L740" s="103"/>
      <c r="M740" s="18" t="s">
        <v>95</v>
      </c>
      <c r="N740" s="18" t="s">
        <v>34</v>
      </c>
      <c r="O740" s="18" t="s">
        <v>35</v>
      </c>
      <c r="P740" s="18"/>
    </row>
    <row r="741" s="81" customFormat="1" ht="58" customHeight="1" spans="1:16">
      <c r="A741" s="96" t="s">
        <v>1650</v>
      </c>
      <c r="B741" s="18">
        <v>1</v>
      </c>
      <c r="C741" s="18" t="s">
        <v>208</v>
      </c>
      <c r="D741" s="18" t="s">
        <v>92</v>
      </c>
      <c r="E741" s="18">
        <v>1</v>
      </c>
      <c r="F741" s="18" t="s">
        <v>1651</v>
      </c>
      <c r="G741" s="18" t="s">
        <v>257</v>
      </c>
      <c r="H741" s="18">
        <v>2025</v>
      </c>
      <c r="I741" s="17">
        <f t="shared" si="67"/>
        <v>10</v>
      </c>
      <c r="J741" s="103"/>
      <c r="K741" s="103">
        <v>10</v>
      </c>
      <c r="L741" s="103"/>
      <c r="M741" s="18" t="s">
        <v>95</v>
      </c>
      <c r="N741" s="18" t="s">
        <v>34</v>
      </c>
      <c r="O741" s="18" t="s">
        <v>35</v>
      </c>
      <c r="P741" s="18"/>
    </row>
    <row r="742" s="81" customFormat="1" ht="58" customHeight="1" spans="1:16">
      <c r="A742" s="96" t="s">
        <v>1652</v>
      </c>
      <c r="B742" s="18">
        <v>1</v>
      </c>
      <c r="C742" s="18" t="s">
        <v>208</v>
      </c>
      <c r="D742" s="18" t="s">
        <v>92</v>
      </c>
      <c r="E742" s="18">
        <v>1</v>
      </c>
      <c r="F742" s="18" t="s">
        <v>1653</v>
      </c>
      <c r="G742" s="18" t="s">
        <v>303</v>
      </c>
      <c r="H742" s="18">
        <v>2025</v>
      </c>
      <c r="I742" s="17">
        <f t="shared" si="67"/>
        <v>27</v>
      </c>
      <c r="J742" s="103"/>
      <c r="K742" s="103">
        <v>27</v>
      </c>
      <c r="L742" s="103"/>
      <c r="M742" s="18" t="s">
        <v>95</v>
      </c>
      <c r="N742" s="18" t="s">
        <v>34</v>
      </c>
      <c r="O742" s="18" t="s">
        <v>35</v>
      </c>
      <c r="P742" s="18"/>
    </row>
    <row r="743" s="81" customFormat="1" ht="58" customHeight="1" spans="1:16">
      <c r="A743" s="96" t="s">
        <v>1654</v>
      </c>
      <c r="B743" s="18">
        <v>1</v>
      </c>
      <c r="C743" s="18" t="s">
        <v>208</v>
      </c>
      <c r="D743" s="18" t="s">
        <v>92</v>
      </c>
      <c r="E743" s="18">
        <v>1</v>
      </c>
      <c r="F743" s="18" t="s">
        <v>1655</v>
      </c>
      <c r="G743" s="18" t="s">
        <v>191</v>
      </c>
      <c r="H743" s="18">
        <v>2025</v>
      </c>
      <c r="I743" s="17">
        <f t="shared" si="67"/>
        <v>14.68</v>
      </c>
      <c r="J743" s="103"/>
      <c r="K743" s="103">
        <v>14.68</v>
      </c>
      <c r="L743" s="103"/>
      <c r="M743" s="18" t="s">
        <v>95</v>
      </c>
      <c r="N743" s="18" t="s">
        <v>34</v>
      </c>
      <c r="O743" s="18" t="s">
        <v>35</v>
      </c>
      <c r="P743" s="18"/>
    </row>
    <row r="744" s="81" customFormat="1" ht="94" customHeight="1" spans="1:16">
      <c r="A744" s="18" t="s">
        <v>1656</v>
      </c>
      <c r="B744" s="18">
        <v>1</v>
      </c>
      <c r="C744" s="18" t="s">
        <v>24</v>
      </c>
      <c r="D744" s="18" t="s">
        <v>145</v>
      </c>
      <c r="E744" s="18">
        <v>1</v>
      </c>
      <c r="F744" s="18" t="s">
        <v>1657</v>
      </c>
      <c r="G744" s="18" t="s">
        <v>1658</v>
      </c>
      <c r="H744" s="18">
        <v>2025</v>
      </c>
      <c r="I744" s="17">
        <f t="shared" si="67"/>
        <v>200</v>
      </c>
      <c r="J744" s="103"/>
      <c r="K744" s="103">
        <v>200</v>
      </c>
      <c r="L744" s="103"/>
      <c r="M744" s="18" t="s">
        <v>95</v>
      </c>
      <c r="N744" s="18" t="s">
        <v>34</v>
      </c>
      <c r="O744" s="18" t="s">
        <v>35</v>
      </c>
      <c r="P744" s="18"/>
    </row>
    <row r="745" s="81" customFormat="1" ht="33" customHeight="1" spans="1:16">
      <c r="A745" s="119" t="s">
        <v>1659</v>
      </c>
      <c r="B745" s="18"/>
      <c r="C745" s="18"/>
      <c r="D745" s="18" t="s">
        <v>1320</v>
      </c>
      <c r="E745" s="18" t="s">
        <v>20</v>
      </c>
      <c r="F745" s="18" t="s">
        <v>1660</v>
      </c>
      <c r="G745" s="18"/>
      <c r="H745" s="18"/>
      <c r="I745" s="103">
        <f t="shared" si="67"/>
        <v>0</v>
      </c>
      <c r="J745" s="103">
        <v>0</v>
      </c>
      <c r="K745" s="103"/>
      <c r="L745" s="103"/>
      <c r="M745" s="18"/>
      <c r="N745" s="18"/>
      <c r="O745" s="18"/>
      <c r="P745" s="18"/>
    </row>
    <row r="746" s="81" customFormat="1" ht="33" customHeight="1" spans="1:16">
      <c r="A746" s="119" t="s">
        <v>1661</v>
      </c>
      <c r="B746" s="18"/>
      <c r="C746" s="18"/>
      <c r="D746" s="18" t="s">
        <v>1320</v>
      </c>
      <c r="E746" s="18" t="s">
        <v>20</v>
      </c>
      <c r="F746" s="18" t="s">
        <v>1662</v>
      </c>
      <c r="G746" s="18"/>
      <c r="H746" s="18"/>
      <c r="I746" s="103">
        <f t="shared" si="67"/>
        <v>0</v>
      </c>
      <c r="J746" s="103">
        <v>0</v>
      </c>
      <c r="K746" s="103"/>
      <c r="L746" s="103"/>
      <c r="M746" s="18"/>
      <c r="N746" s="18"/>
      <c r="O746" s="18"/>
      <c r="P746" s="18"/>
    </row>
    <row r="747" s="81" customFormat="1" ht="33" customHeight="1" spans="1:16">
      <c r="A747" s="119" t="s">
        <v>1663</v>
      </c>
      <c r="B747" s="18"/>
      <c r="C747" s="18"/>
      <c r="D747" s="18" t="s">
        <v>245</v>
      </c>
      <c r="E747" s="18" t="s">
        <v>20</v>
      </c>
      <c r="F747" s="18" t="s">
        <v>1664</v>
      </c>
      <c r="G747" s="18" t="s">
        <v>20</v>
      </c>
      <c r="H747" s="18" t="s">
        <v>20</v>
      </c>
      <c r="I747" s="103">
        <f t="shared" si="67"/>
        <v>0</v>
      </c>
      <c r="J747" s="103">
        <v>0</v>
      </c>
      <c r="K747" s="103">
        <v>0</v>
      </c>
      <c r="L747" s="103">
        <v>0</v>
      </c>
      <c r="M747" s="18"/>
      <c r="N747" s="18" t="s">
        <v>20</v>
      </c>
      <c r="O747" s="18" t="s">
        <v>20</v>
      </c>
      <c r="P747" s="18"/>
    </row>
    <row r="748" s="81" customFormat="1" ht="38" customHeight="1" spans="1:16">
      <c r="A748" s="119" t="s">
        <v>1665</v>
      </c>
      <c r="B748" s="18">
        <v>0</v>
      </c>
      <c r="C748" s="18" t="s">
        <v>20</v>
      </c>
      <c r="D748" s="18" t="s">
        <v>20</v>
      </c>
      <c r="E748" s="18" t="s">
        <v>20</v>
      </c>
      <c r="F748" s="18" t="s">
        <v>20</v>
      </c>
      <c r="G748" s="18" t="s">
        <v>20</v>
      </c>
      <c r="H748" s="18" t="s">
        <v>20</v>
      </c>
      <c r="I748" s="103">
        <f t="shared" si="67"/>
        <v>0</v>
      </c>
      <c r="J748" s="103">
        <v>0</v>
      </c>
      <c r="K748" s="103">
        <v>0</v>
      </c>
      <c r="L748" s="103">
        <v>0</v>
      </c>
      <c r="M748" s="18"/>
      <c r="N748" s="18" t="s">
        <v>20</v>
      </c>
      <c r="O748" s="18" t="s">
        <v>20</v>
      </c>
      <c r="P748" s="18"/>
    </row>
    <row r="749" s="81" customFormat="1" ht="41" customHeight="1" spans="1:16">
      <c r="A749" s="119" t="s">
        <v>1666</v>
      </c>
      <c r="B749" s="18">
        <f>SUM(B750:B820)</f>
        <v>71</v>
      </c>
      <c r="C749" s="18"/>
      <c r="D749" s="18"/>
      <c r="E749" s="18" t="s">
        <v>20</v>
      </c>
      <c r="F749" s="18"/>
      <c r="G749" s="18"/>
      <c r="H749" s="18"/>
      <c r="I749" s="103">
        <f t="shared" ref="I749:L749" si="68">SUM(I750:I820)</f>
        <v>11224.68</v>
      </c>
      <c r="J749" s="103">
        <f t="shared" si="68"/>
        <v>8834.68</v>
      </c>
      <c r="K749" s="103">
        <f t="shared" si="68"/>
        <v>2390</v>
      </c>
      <c r="L749" s="103">
        <f t="shared" si="68"/>
        <v>0</v>
      </c>
      <c r="M749" s="18"/>
      <c r="N749" s="18"/>
      <c r="O749" s="18"/>
      <c r="P749" s="18"/>
    </row>
    <row r="750" s="4" customFormat="1" ht="71" customHeight="1" spans="1:16">
      <c r="A750" s="134" t="s">
        <v>1667</v>
      </c>
      <c r="B750" s="94">
        <v>1</v>
      </c>
      <c r="C750" s="94" t="s">
        <v>24</v>
      </c>
      <c r="D750" s="94" t="s">
        <v>74</v>
      </c>
      <c r="E750" s="94">
        <v>1</v>
      </c>
      <c r="F750" s="93" t="s">
        <v>1668</v>
      </c>
      <c r="G750" s="94" t="s">
        <v>58</v>
      </c>
      <c r="H750" s="94">
        <v>2022</v>
      </c>
      <c r="I750" s="94">
        <f t="shared" ref="I750:I763" si="69">J750+K750+L750</f>
        <v>500</v>
      </c>
      <c r="J750" s="104">
        <v>500</v>
      </c>
      <c r="K750" s="104"/>
      <c r="L750" s="104"/>
      <c r="M750" s="94" t="s">
        <v>1669</v>
      </c>
      <c r="N750" s="94" t="s">
        <v>34</v>
      </c>
      <c r="O750" s="94" t="s">
        <v>35</v>
      </c>
      <c r="P750" s="94"/>
    </row>
    <row r="751" s="4" customFormat="1" ht="45" customHeight="1" spans="1:16">
      <c r="A751" s="93" t="s">
        <v>1670</v>
      </c>
      <c r="B751" s="94">
        <v>1</v>
      </c>
      <c r="C751" s="94" t="s">
        <v>24</v>
      </c>
      <c r="D751" s="94" t="s">
        <v>74</v>
      </c>
      <c r="E751" s="94">
        <v>1</v>
      </c>
      <c r="F751" s="93" t="s">
        <v>1671</v>
      </c>
      <c r="G751" s="94" t="s">
        <v>173</v>
      </c>
      <c r="H751" s="94">
        <v>2022</v>
      </c>
      <c r="I751" s="94">
        <f t="shared" si="69"/>
        <v>100</v>
      </c>
      <c r="J751" s="104">
        <v>100</v>
      </c>
      <c r="K751" s="104"/>
      <c r="L751" s="104"/>
      <c r="M751" s="94" t="s">
        <v>1669</v>
      </c>
      <c r="N751" s="94" t="s">
        <v>34</v>
      </c>
      <c r="O751" s="94" t="s">
        <v>35</v>
      </c>
      <c r="P751" s="94"/>
    </row>
    <row r="752" s="4" customFormat="1" ht="45" customHeight="1" spans="1:16">
      <c r="A752" s="93" t="s">
        <v>1672</v>
      </c>
      <c r="B752" s="94">
        <v>1</v>
      </c>
      <c r="C752" s="94" t="s">
        <v>24</v>
      </c>
      <c r="D752" s="94" t="s">
        <v>74</v>
      </c>
      <c r="E752" s="94">
        <v>1</v>
      </c>
      <c r="F752" s="93" t="s">
        <v>1673</v>
      </c>
      <c r="G752" s="94" t="s">
        <v>173</v>
      </c>
      <c r="H752" s="94">
        <v>2022</v>
      </c>
      <c r="I752" s="94">
        <f t="shared" si="69"/>
        <v>100</v>
      </c>
      <c r="J752" s="104">
        <v>100</v>
      </c>
      <c r="K752" s="104"/>
      <c r="L752" s="104"/>
      <c r="M752" s="94" t="s">
        <v>1669</v>
      </c>
      <c r="N752" s="94" t="s">
        <v>34</v>
      </c>
      <c r="O752" s="94" t="s">
        <v>35</v>
      </c>
      <c r="P752" s="94"/>
    </row>
    <row r="753" s="4" customFormat="1" ht="45" customHeight="1" spans="1:16">
      <c r="A753" s="93" t="s">
        <v>1674</v>
      </c>
      <c r="B753" s="94">
        <v>1</v>
      </c>
      <c r="C753" s="94" t="s">
        <v>24</v>
      </c>
      <c r="D753" s="94" t="s">
        <v>74</v>
      </c>
      <c r="E753" s="94">
        <v>1</v>
      </c>
      <c r="F753" s="93" t="s">
        <v>1675</v>
      </c>
      <c r="G753" s="94" t="s">
        <v>257</v>
      </c>
      <c r="H753" s="94">
        <v>2022</v>
      </c>
      <c r="I753" s="94">
        <f t="shared" si="69"/>
        <v>100</v>
      </c>
      <c r="J753" s="104">
        <v>100</v>
      </c>
      <c r="K753" s="104"/>
      <c r="L753" s="104"/>
      <c r="M753" s="94" t="s">
        <v>1669</v>
      </c>
      <c r="N753" s="94" t="s">
        <v>34</v>
      </c>
      <c r="O753" s="94" t="s">
        <v>35</v>
      </c>
      <c r="P753" s="94"/>
    </row>
    <row r="754" s="4" customFormat="1" ht="45" customHeight="1" spans="1:16">
      <c r="A754" s="108" t="s">
        <v>1676</v>
      </c>
      <c r="B754" s="94">
        <v>1</v>
      </c>
      <c r="C754" s="94" t="s">
        <v>24</v>
      </c>
      <c r="D754" s="94" t="s">
        <v>74</v>
      </c>
      <c r="E754" s="94">
        <v>1</v>
      </c>
      <c r="F754" s="93" t="s">
        <v>1677</v>
      </c>
      <c r="G754" s="94" t="s">
        <v>280</v>
      </c>
      <c r="H754" s="94">
        <v>2022</v>
      </c>
      <c r="I754" s="94">
        <f t="shared" si="69"/>
        <v>100</v>
      </c>
      <c r="J754" s="104">
        <v>100</v>
      </c>
      <c r="K754" s="104"/>
      <c r="L754" s="104"/>
      <c r="M754" s="94" t="s">
        <v>1669</v>
      </c>
      <c r="N754" s="94" t="s">
        <v>34</v>
      </c>
      <c r="O754" s="94" t="s">
        <v>35</v>
      </c>
      <c r="P754" s="94"/>
    </row>
    <row r="755" s="4" customFormat="1" ht="45" customHeight="1" spans="1:16">
      <c r="A755" s="93" t="s">
        <v>1678</v>
      </c>
      <c r="B755" s="94">
        <v>1</v>
      </c>
      <c r="C755" s="94" t="s">
        <v>24</v>
      </c>
      <c r="D755" s="94" t="s">
        <v>74</v>
      </c>
      <c r="E755" s="94">
        <v>1</v>
      </c>
      <c r="F755" s="93" t="s">
        <v>1679</v>
      </c>
      <c r="G755" s="94" t="s">
        <v>188</v>
      </c>
      <c r="H755" s="94">
        <v>2022</v>
      </c>
      <c r="I755" s="94">
        <f t="shared" si="69"/>
        <v>70</v>
      </c>
      <c r="J755" s="104">
        <v>70</v>
      </c>
      <c r="K755" s="104"/>
      <c r="L755" s="104"/>
      <c r="M755" s="94" t="s">
        <v>1669</v>
      </c>
      <c r="N755" s="94" t="s">
        <v>34</v>
      </c>
      <c r="O755" s="94" t="s">
        <v>35</v>
      </c>
      <c r="P755" s="94"/>
    </row>
    <row r="756" s="4" customFormat="1" ht="45" customHeight="1" spans="1:16">
      <c r="A756" s="93" t="s">
        <v>1680</v>
      </c>
      <c r="B756" s="94">
        <v>1</v>
      </c>
      <c r="C756" s="94" t="s">
        <v>24</v>
      </c>
      <c r="D756" s="94" t="s">
        <v>74</v>
      </c>
      <c r="E756" s="94">
        <v>1</v>
      </c>
      <c r="F756" s="93" t="s">
        <v>1681</v>
      </c>
      <c r="G756" s="94" t="s">
        <v>194</v>
      </c>
      <c r="H756" s="94">
        <v>2022</v>
      </c>
      <c r="I756" s="94">
        <f t="shared" si="69"/>
        <v>30</v>
      </c>
      <c r="J756" s="104">
        <v>30</v>
      </c>
      <c r="K756" s="104"/>
      <c r="L756" s="104"/>
      <c r="M756" s="94" t="s">
        <v>1669</v>
      </c>
      <c r="N756" s="94" t="s">
        <v>34</v>
      </c>
      <c r="O756" s="94" t="s">
        <v>35</v>
      </c>
      <c r="P756" s="94"/>
    </row>
    <row r="757" s="4" customFormat="1" ht="50" customHeight="1" spans="1:16">
      <c r="A757" s="93" t="s">
        <v>1682</v>
      </c>
      <c r="B757" s="94">
        <v>1</v>
      </c>
      <c r="C757" s="94" t="s">
        <v>24</v>
      </c>
      <c r="D757" s="94" t="s">
        <v>74</v>
      </c>
      <c r="E757" s="94">
        <v>1</v>
      </c>
      <c r="F757" s="93" t="s">
        <v>1683</v>
      </c>
      <c r="G757" s="94" t="s">
        <v>964</v>
      </c>
      <c r="H757" s="94">
        <v>2022</v>
      </c>
      <c r="I757" s="94">
        <f t="shared" si="69"/>
        <v>40</v>
      </c>
      <c r="J757" s="104">
        <v>40</v>
      </c>
      <c r="K757" s="104"/>
      <c r="L757" s="104"/>
      <c r="M757" s="94" t="s">
        <v>1669</v>
      </c>
      <c r="N757" s="94" t="s">
        <v>42</v>
      </c>
      <c r="O757" s="94" t="s">
        <v>35</v>
      </c>
      <c r="P757" s="94"/>
    </row>
    <row r="758" s="4" customFormat="1" ht="54" customHeight="1" spans="1:16">
      <c r="A758" s="93" t="s">
        <v>1684</v>
      </c>
      <c r="B758" s="94">
        <v>1</v>
      </c>
      <c r="C758" s="94" t="s">
        <v>24</v>
      </c>
      <c r="D758" s="94" t="s">
        <v>74</v>
      </c>
      <c r="E758" s="94">
        <v>1</v>
      </c>
      <c r="F758" s="135" t="s">
        <v>1685</v>
      </c>
      <c r="G758" s="94" t="s">
        <v>179</v>
      </c>
      <c r="H758" s="94">
        <v>2022</v>
      </c>
      <c r="I758" s="94">
        <f t="shared" si="69"/>
        <v>10</v>
      </c>
      <c r="J758" s="104">
        <v>10</v>
      </c>
      <c r="K758" s="104"/>
      <c r="L758" s="104"/>
      <c r="M758" s="94" t="s">
        <v>1669</v>
      </c>
      <c r="N758" s="94" t="s">
        <v>34</v>
      </c>
      <c r="O758" s="94" t="s">
        <v>35</v>
      </c>
      <c r="P758" s="94"/>
    </row>
    <row r="759" s="4" customFormat="1" ht="45" customHeight="1" spans="1:16">
      <c r="A759" s="93" t="s">
        <v>1686</v>
      </c>
      <c r="B759" s="94">
        <v>1</v>
      </c>
      <c r="C759" s="94" t="s">
        <v>24</v>
      </c>
      <c r="D759" s="94" t="s">
        <v>74</v>
      </c>
      <c r="E759" s="94">
        <v>1</v>
      </c>
      <c r="F759" s="93" t="s">
        <v>1687</v>
      </c>
      <c r="G759" s="94" t="s">
        <v>32</v>
      </c>
      <c r="H759" s="94">
        <v>2022</v>
      </c>
      <c r="I759" s="94">
        <f t="shared" si="69"/>
        <v>5</v>
      </c>
      <c r="J759" s="104">
        <v>5</v>
      </c>
      <c r="K759" s="104"/>
      <c r="L759" s="104"/>
      <c r="M759" s="94" t="s">
        <v>1669</v>
      </c>
      <c r="N759" s="94" t="s">
        <v>34</v>
      </c>
      <c r="O759" s="94" t="s">
        <v>35</v>
      </c>
      <c r="P759" s="94"/>
    </row>
    <row r="760" s="4" customFormat="1" ht="45" customHeight="1" spans="1:16">
      <c r="A760" s="93" t="s">
        <v>1688</v>
      </c>
      <c r="B760" s="94">
        <v>1</v>
      </c>
      <c r="C760" s="94" t="s">
        <v>24</v>
      </c>
      <c r="D760" s="94" t="s">
        <v>74</v>
      </c>
      <c r="E760" s="94">
        <v>1</v>
      </c>
      <c r="F760" s="135" t="s">
        <v>1689</v>
      </c>
      <c r="G760" s="94" t="s">
        <v>1690</v>
      </c>
      <c r="H760" s="94">
        <v>2022</v>
      </c>
      <c r="I760" s="94">
        <f t="shared" si="69"/>
        <v>20</v>
      </c>
      <c r="J760" s="104">
        <v>20</v>
      </c>
      <c r="K760" s="104"/>
      <c r="L760" s="104"/>
      <c r="M760" s="94" t="s">
        <v>1669</v>
      </c>
      <c r="N760" s="94" t="s">
        <v>34</v>
      </c>
      <c r="O760" s="94" t="s">
        <v>35</v>
      </c>
      <c r="P760" s="94"/>
    </row>
    <row r="761" s="4" customFormat="1" ht="45" customHeight="1" spans="1:16">
      <c r="A761" s="93" t="s">
        <v>1691</v>
      </c>
      <c r="B761" s="94">
        <v>1</v>
      </c>
      <c r="C761" s="94" t="s">
        <v>24</v>
      </c>
      <c r="D761" s="94" t="s">
        <v>74</v>
      </c>
      <c r="E761" s="94">
        <v>1</v>
      </c>
      <c r="F761" s="121" t="s">
        <v>1692</v>
      </c>
      <c r="G761" s="94"/>
      <c r="H761" s="94">
        <v>2022</v>
      </c>
      <c r="I761" s="94">
        <f t="shared" si="69"/>
        <v>781</v>
      </c>
      <c r="J761" s="104">
        <v>781</v>
      </c>
      <c r="K761" s="104">
        <v>0</v>
      </c>
      <c r="L761" s="104">
        <v>0</v>
      </c>
      <c r="M761" s="94" t="s">
        <v>350</v>
      </c>
      <c r="N761" s="94" t="s">
        <v>34</v>
      </c>
      <c r="O761" s="94"/>
      <c r="P761" s="94"/>
    </row>
    <row r="762" s="90" customFormat="1" ht="70" customHeight="1" spans="1:16">
      <c r="A762" s="18" t="s">
        <v>1693</v>
      </c>
      <c r="B762" s="18">
        <v>1</v>
      </c>
      <c r="C762" s="18" t="s">
        <v>24</v>
      </c>
      <c r="D762" s="18" t="s">
        <v>74</v>
      </c>
      <c r="E762" s="18">
        <v>1</v>
      </c>
      <c r="F762" s="133" t="s">
        <v>1694</v>
      </c>
      <c r="G762" s="18" t="s">
        <v>32</v>
      </c>
      <c r="H762" s="18">
        <v>2022</v>
      </c>
      <c r="I762" s="94">
        <f t="shared" si="69"/>
        <v>100</v>
      </c>
      <c r="J762" s="103"/>
      <c r="K762" s="103">
        <v>100</v>
      </c>
      <c r="L762" s="103"/>
      <c r="M762" s="18" t="s">
        <v>350</v>
      </c>
      <c r="N762" s="94" t="s">
        <v>34</v>
      </c>
      <c r="O762" s="94" t="s">
        <v>35</v>
      </c>
      <c r="P762" s="18"/>
    </row>
    <row r="763" s="90" customFormat="1" ht="45" customHeight="1" spans="1:16">
      <c r="A763" s="93" t="s">
        <v>1695</v>
      </c>
      <c r="B763" s="18">
        <v>1</v>
      </c>
      <c r="C763" s="18" t="s">
        <v>24</v>
      </c>
      <c r="D763" s="18" t="s">
        <v>74</v>
      </c>
      <c r="E763" s="18">
        <v>1</v>
      </c>
      <c r="F763" s="93" t="s">
        <v>1696</v>
      </c>
      <c r="G763" s="18" t="s">
        <v>964</v>
      </c>
      <c r="H763" s="18">
        <v>2022</v>
      </c>
      <c r="I763" s="94">
        <f t="shared" ref="I763:I771" si="70">J763+K763+L763</f>
        <v>134.5</v>
      </c>
      <c r="J763" s="103"/>
      <c r="K763" s="94">
        <v>134.5</v>
      </c>
      <c r="L763" s="103"/>
      <c r="M763" s="18" t="s">
        <v>350</v>
      </c>
      <c r="N763" s="94" t="s">
        <v>34</v>
      </c>
      <c r="O763" s="94" t="s">
        <v>35</v>
      </c>
      <c r="P763" s="18"/>
    </row>
    <row r="764" s="90" customFormat="1" ht="45" customHeight="1" spans="1:16">
      <c r="A764" s="93" t="s">
        <v>1695</v>
      </c>
      <c r="B764" s="18">
        <v>1</v>
      </c>
      <c r="C764" s="18" t="s">
        <v>24</v>
      </c>
      <c r="D764" s="18" t="s">
        <v>74</v>
      </c>
      <c r="E764" s="18">
        <v>1</v>
      </c>
      <c r="F764" s="93" t="s">
        <v>1697</v>
      </c>
      <c r="G764" s="18" t="s">
        <v>162</v>
      </c>
      <c r="H764" s="18">
        <v>2022</v>
      </c>
      <c r="I764" s="94">
        <f t="shared" si="70"/>
        <v>10.2</v>
      </c>
      <c r="J764" s="103"/>
      <c r="K764" s="94">
        <v>10.2</v>
      </c>
      <c r="L764" s="103"/>
      <c r="M764" s="18" t="s">
        <v>350</v>
      </c>
      <c r="N764" s="94" t="s">
        <v>34</v>
      </c>
      <c r="O764" s="94" t="s">
        <v>35</v>
      </c>
      <c r="P764" s="18"/>
    </row>
    <row r="765" s="90" customFormat="1" ht="45" customHeight="1" spans="1:16">
      <c r="A765" s="93" t="s">
        <v>1695</v>
      </c>
      <c r="B765" s="18">
        <v>1</v>
      </c>
      <c r="C765" s="18" t="s">
        <v>24</v>
      </c>
      <c r="D765" s="18" t="s">
        <v>74</v>
      </c>
      <c r="E765" s="18">
        <v>1</v>
      </c>
      <c r="F765" s="93" t="s">
        <v>1698</v>
      </c>
      <c r="G765" s="18" t="s">
        <v>58</v>
      </c>
      <c r="H765" s="18">
        <v>2022</v>
      </c>
      <c r="I765" s="94">
        <f t="shared" si="70"/>
        <v>35.3</v>
      </c>
      <c r="J765" s="103"/>
      <c r="K765" s="94">
        <v>35.3</v>
      </c>
      <c r="L765" s="103"/>
      <c r="M765" s="18" t="s">
        <v>350</v>
      </c>
      <c r="N765" s="94" t="s">
        <v>34</v>
      </c>
      <c r="O765" s="94" t="s">
        <v>35</v>
      </c>
      <c r="P765" s="18"/>
    </row>
    <row r="766" s="90" customFormat="1" ht="45" customHeight="1" spans="1:16">
      <c r="A766" s="93" t="s">
        <v>1695</v>
      </c>
      <c r="B766" s="18">
        <v>1</v>
      </c>
      <c r="C766" s="18" t="s">
        <v>24</v>
      </c>
      <c r="D766" s="18" t="s">
        <v>74</v>
      </c>
      <c r="E766" s="18">
        <v>1</v>
      </c>
      <c r="F766" s="93" t="s">
        <v>1699</v>
      </c>
      <c r="G766" s="18" t="s">
        <v>159</v>
      </c>
      <c r="H766" s="18">
        <v>2022</v>
      </c>
      <c r="I766" s="94">
        <f t="shared" si="70"/>
        <v>10</v>
      </c>
      <c r="J766" s="103"/>
      <c r="K766" s="94">
        <v>10</v>
      </c>
      <c r="L766" s="103"/>
      <c r="M766" s="18" t="s">
        <v>350</v>
      </c>
      <c r="N766" s="94" t="s">
        <v>34</v>
      </c>
      <c r="O766" s="94" t="s">
        <v>35</v>
      </c>
      <c r="P766" s="18"/>
    </row>
    <row r="767" s="90" customFormat="1" ht="45" customHeight="1" spans="1:16">
      <c r="A767" s="18" t="s">
        <v>1700</v>
      </c>
      <c r="B767" s="18">
        <v>1</v>
      </c>
      <c r="C767" s="18" t="s">
        <v>24</v>
      </c>
      <c r="D767" s="18" t="s">
        <v>74</v>
      </c>
      <c r="E767" s="18">
        <v>1</v>
      </c>
      <c r="F767" s="18" t="s">
        <v>1701</v>
      </c>
      <c r="G767" s="18" t="s">
        <v>182</v>
      </c>
      <c r="H767" s="18">
        <v>2022</v>
      </c>
      <c r="I767" s="94">
        <f t="shared" si="70"/>
        <v>55</v>
      </c>
      <c r="J767" s="103"/>
      <c r="K767" s="103">
        <v>55</v>
      </c>
      <c r="L767" s="103"/>
      <c r="M767" s="18" t="s">
        <v>350</v>
      </c>
      <c r="N767" s="94" t="s">
        <v>34</v>
      </c>
      <c r="O767" s="94" t="s">
        <v>35</v>
      </c>
      <c r="P767" s="18"/>
    </row>
    <row r="768" s="4" customFormat="1" ht="68" customHeight="1" spans="1:16">
      <c r="A768" s="121" t="s">
        <v>1702</v>
      </c>
      <c r="B768" s="94">
        <v>1</v>
      </c>
      <c r="C768" s="94" t="s">
        <v>24</v>
      </c>
      <c r="D768" s="94" t="s">
        <v>792</v>
      </c>
      <c r="E768" s="94">
        <v>3.3729</v>
      </c>
      <c r="F768" s="121" t="s">
        <v>1703</v>
      </c>
      <c r="G768" s="122" t="s">
        <v>159</v>
      </c>
      <c r="H768" s="94">
        <v>2022</v>
      </c>
      <c r="I768" s="94">
        <f t="shared" si="70"/>
        <v>100</v>
      </c>
      <c r="J768" s="104">
        <v>100</v>
      </c>
      <c r="K768" s="104"/>
      <c r="L768" s="104"/>
      <c r="M768" s="94" t="s">
        <v>794</v>
      </c>
      <c r="N768" s="94" t="s">
        <v>34</v>
      </c>
      <c r="O768" s="94" t="s">
        <v>35</v>
      </c>
      <c r="P768" s="94"/>
    </row>
    <row r="769" s="4" customFormat="1" ht="68" customHeight="1" spans="1:16">
      <c r="A769" s="121" t="s">
        <v>1704</v>
      </c>
      <c r="B769" s="94">
        <v>1</v>
      </c>
      <c r="C769" s="94" t="s">
        <v>24</v>
      </c>
      <c r="D769" s="94" t="s">
        <v>792</v>
      </c>
      <c r="E769" s="94">
        <v>12.4415</v>
      </c>
      <c r="F769" s="121" t="s">
        <v>1705</v>
      </c>
      <c r="G769" s="122" t="s">
        <v>194</v>
      </c>
      <c r="H769" s="94">
        <v>2022</v>
      </c>
      <c r="I769" s="94">
        <f t="shared" si="70"/>
        <v>370</v>
      </c>
      <c r="J769" s="104">
        <v>370</v>
      </c>
      <c r="K769" s="104"/>
      <c r="L769" s="104"/>
      <c r="M769" s="94" t="s">
        <v>794</v>
      </c>
      <c r="N769" s="94" t="s">
        <v>34</v>
      </c>
      <c r="O769" s="94" t="s">
        <v>35</v>
      </c>
      <c r="P769" s="94"/>
    </row>
    <row r="770" s="4" customFormat="1" ht="75" customHeight="1" spans="1:16">
      <c r="A770" s="121" t="s">
        <v>1706</v>
      </c>
      <c r="B770" s="94">
        <v>1</v>
      </c>
      <c r="C770" s="94" t="s">
        <v>24</v>
      </c>
      <c r="D770" s="94" t="s">
        <v>792</v>
      </c>
      <c r="E770" s="94">
        <v>17.4877</v>
      </c>
      <c r="F770" s="121" t="s">
        <v>793</v>
      </c>
      <c r="G770" s="122" t="s">
        <v>159</v>
      </c>
      <c r="H770" s="94">
        <v>2022</v>
      </c>
      <c r="I770" s="94">
        <f t="shared" si="70"/>
        <v>59.68</v>
      </c>
      <c r="J770" s="104">
        <v>59.68</v>
      </c>
      <c r="K770" s="104"/>
      <c r="L770" s="104"/>
      <c r="M770" s="94" t="s">
        <v>794</v>
      </c>
      <c r="N770" s="94" t="s">
        <v>34</v>
      </c>
      <c r="O770" s="94" t="s">
        <v>35</v>
      </c>
      <c r="P770" s="94"/>
    </row>
    <row r="771" s="4" customFormat="1" ht="68" customHeight="1" spans="1:16">
      <c r="A771" s="121" t="s">
        <v>1707</v>
      </c>
      <c r="B771" s="94">
        <v>1</v>
      </c>
      <c r="C771" s="94" t="s">
        <v>24</v>
      </c>
      <c r="D771" s="94" t="s">
        <v>792</v>
      </c>
      <c r="E771" s="94">
        <v>9.0701</v>
      </c>
      <c r="F771" s="121" t="s">
        <v>1708</v>
      </c>
      <c r="G771" s="122" t="s">
        <v>176</v>
      </c>
      <c r="H771" s="94">
        <v>2022</v>
      </c>
      <c r="I771" s="94">
        <f t="shared" si="70"/>
        <v>230</v>
      </c>
      <c r="J771" s="104">
        <v>230</v>
      </c>
      <c r="K771" s="104"/>
      <c r="L771" s="104"/>
      <c r="M771" s="94" t="s">
        <v>794</v>
      </c>
      <c r="N771" s="94" t="s">
        <v>34</v>
      </c>
      <c r="O771" s="94" t="s">
        <v>35</v>
      </c>
      <c r="P771" s="94"/>
    </row>
    <row r="772" s="86" customFormat="1" ht="40" customHeight="1" spans="1:16">
      <c r="A772" s="93" t="s">
        <v>1709</v>
      </c>
      <c r="B772" s="94">
        <v>1</v>
      </c>
      <c r="C772" s="94" t="s">
        <v>24</v>
      </c>
      <c r="D772" s="94" t="s">
        <v>74</v>
      </c>
      <c r="E772" s="94">
        <v>1</v>
      </c>
      <c r="F772" s="93" t="s">
        <v>1710</v>
      </c>
      <c r="G772" s="94" t="s">
        <v>1711</v>
      </c>
      <c r="H772" s="94">
        <v>2023</v>
      </c>
      <c r="I772" s="104">
        <f t="shared" ref="I772:I812" si="71">J772+K772+L772</f>
        <v>50</v>
      </c>
      <c r="J772" s="104">
        <v>50</v>
      </c>
      <c r="K772" s="104"/>
      <c r="L772" s="104"/>
      <c r="M772" s="94" t="s">
        <v>788</v>
      </c>
      <c r="N772" s="18" t="s">
        <v>34</v>
      </c>
      <c r="O772" s="18" t="s">
        <v>35</v>
      </c>
      <c r="P772" s="94"/>
    </row>
    <row r="773" s="86" customFormat="1" ht="54" customHeight="1" spans="1:16">
      <c r="A773" s="95" t="s">
        <v>1712</v>
      </c>
      <c r="B773" s="94">
        <v>1</v>
      </c>
      <c r="C773" s="94" t="s">
        <v>24</v>
      </c>
      <c r="D773" s="94" t="s">
        <v>74</v>
      </c>
      <c r="E773" s="94">
        <v>1</v>
      </c>
      <c r="F773" s="93" t="s">
        <v>1713</v>
      </c>
      <c r="G773" s="94" t="s">
        <v>1714</v>
      </c>
      <c r="H773" s="94">
        <v>2023</v>
      </c>
      <c r="I773" s="104">
        <f t="shared" si="71"/>
        <v>200</v>
      </c>
      <c r="J773" s="104">
        <v>200</v>
      </c>
      <c r="K773" s="104"/>
      <c r="L773" s="104"/>
      <c r="M773" s="94" t="s">
        <v>1669</v>
      </c>
      <c r="N773" s="18" t="s">
        <v>34</v>
      </c>
      <c r="O773" s="18" t="s">
        <v>35</v>
      </c>
      <c r="P773" s="94"/>
    </row>
    <row r="774" s="86" customFormat="1" ht="54" customHeight="1" spans="1:16">
      <c r="A774" s="95" t="s">
        <v>1715</v>
      </c>
      <c r="B774" s="94">
        <v>1</v>
      </c>
      <c r="C774" s="94" t="s">
        <v>24</v>
      </c>
      <c r="D774" s="94" t="s">
        <v>74</v>
      </c>
      <c r="E774" s="94">
        <v>1</v>
      </c>
      <c r="F774" s="93" t="s">
        <v>1716</v>
      </c>
      <c r="G774" s="94" t="s">
        <v>1717</v>
      </c>
      <c r="H774" s="94">
        <v>2023</v>
      </c>
      <c r="I774" s="104">
        <f t="shared" si="71"/>
        <v>110</v>
      </c>
      <c r="J774" s="104">
        <v>110</v>
      </c>
      <c r="K774" s="104"/>
      <c r="L774" s="104"/>
      <c r="M774" s="94" t="s">
        <v>1669</v>
      </c>
      <c r="N774" s="18" t="s">
        <v>34</v>
      </c>
      <c r="O774" s="18" t="s">
        <v>35</v>
      </c>
      <c r="P774" s="94"/>
    </row>
    <row r="775" s="86" customFormat="1" ht="54" customHeight="1" spans="1:16">
      <c r="A775" s="95" t="s">
        <v>1718</v>
      </c>
      <c r="B775" s="94">
        <v>1</v>
      </c>
      <c r="C775" s="94" t="s">
        <v>24</v>
      </c>
      <c r="D775" s="94" t="s">
        <v>74</v>
      </c>
      <c r="E775" s="94">
        <v>1</v>
      </c>
      <c r="F775" s="93" t="s">
        <v>1719</v>
      </c>
      <c r="G775" s="94" t="s">
        <v>1720</v>
      </c>
      <c r="H775" s="94">
        <v>2023</v>
      </c>
      <c r="I775" s="104">
        <f t="shared" si="71"/>
        <v>50</v>
      </c>
      <c r="J775" s="104">
        <v>50</v>
      </c>
      <c r="K775" s="104"/>
      <c r="L775" s="104"/>
      <c r="M775" s="94" t="s">
        <v>1669</v>
      </c>
      <c r="N775" s="18" t="s">
        <v>34</v>
      </c>
      <c r="O775" s="18" t="s">
        <v>35</v>
      </c>
      <c r="P775" s="94"/>
    </row>
    <row r="776" s="86" customFormat="1" ht="54" customHeight="1" spans="1:16">
      <c r="A776" s="93" t="s">
        <v>1721</v>
      </c>
      <c r="B776" s="94">
        <v>1</v>
      </c>
      <c r="C776" s="94" t="s">
        <v>24</v>
      </c>
      <c r="D776" s="94" t="s">
        <v>74</v>
      </c>
      <c r="E776" s="94">
        <v>1</v>
      </c>
      <c r="F776" s="93" t="s">
        <v>1722</v>
      </c>
      <c r="G776" s="94" t="s">
        <v>1723</v>
      </c>
      <c r="H776" s="94">
        <v>2023</v>
      </c>
      <c r="I776" s="104">
        <f t="shared" si="71"/>
        <v>30</v>
      </c>
      <c r="J776" s="104">
        <v>30</v>
      </c>
      <c r="K776" s="104"/>
      <c r="L776" s="104"/>
      <c r="M776" s="94" t="s">
        <v>1669</v>
      </c>
      <c r="N776" s="18" t="s">
        <v>34</v>
      </c>
      <c r="O776" s="18" t="s">
        <v>35</v>
      </c>
      <c r="P776" s="94"/>
    </row>
    <row r="777" s="86" customFormat="1" ht="60" customHeight="1" spans="1:16">
      <c r="A777" s="95" t="s">
        <v>1724</v>
      </c>
      <c r="B777" s="94">
        <v>1</v>
      </c>
      <c r="C777" s="94" t="s">
        <v>24</v>
      </c>
      <c r="D777" s="94" t="s">
        <v>74</v>
      </c>
      <c r="E777" s="94">
        <v>1</v>
      </c>
      <c r="F777" s="93" t="s">
        <v>1725</v>
      </c>
      <c r="G777" s="94" t="s">
        <v>1726</v>
      </c>
      <c r="H777" s="94">
        <v>2023</v>
      </c>
      <c r="I777" s="104">
        <f t="shared" si="71"/>
        <v>50</v>
      </c>
      <c r="J777" s="104">
        <v>50</v>
      </c>
      <c r="K777" s="104"/>
      <c r="L777" s="104"/>
      <c r="M777" s="94" t="s">
        <v>1669</v>
      </c>
      <c r="N777" s="18" t="s">
        <v>34</v>
      </c>
      <c r="O777" s="18" t="s">
        <v>35</v>
      </c>
      <c r="P777" s="94"/>
    </row>
    <row r="778" s="86" customFormat="1" ht="61" customHeight="1" spans="1:16">
      <c r="A778" s="93" t="s">
        <v>1727</v>
      </c>
      <c r="B778" s="94">
        <v>1</v>
      </c>
      <c r="C778" s="94" t="s">
        <v>24</v>
      </c>
      <c r="D778" s="94" t="s">
        <v>74</v>
      </c>
      <c r="E778" s="94">
        <v>1</v>
      </c>
      <c r="F778" s="93" t="s">
        <v>1728</v>
      </c>
      <c r="G778" s="94" t="s">
        <v>1729</v>
      </c>
      <c r="H778" s="94">
        <v>2023</v>
      </c>
      <c r="I778" s="104">
        <f t="shared" si="71"/>
        <v>50</v>
      </c>
      <c r="J778" s="104">
        <v>50</v>
      </c>
      <c r="K778" s="104"/>
      <c r="L778" s="104"/>
      <c r="M778" s="94" t="s">
        <v>1669</v>
      </c>
      <c r="N778" s="18" t="s">
        <v>34</v>
      </c>
      <c r="O778" s="18" t="s">
        <v>35</v>
      </c>
      <c r="P778" s="94"/>
    </row>
    <row r="779" s="86" customFormat="1" ht="55" customHeight="1" spans="1:16">
      <c r="A779" s="108" t="s">
        <v>1730</v>
      </c>
      <c r="B779" s="94">
        <v>1</v>
      </c>
      <c r="C779" s="94" t="s">
        <v>24</v>
      </c>
      <c r="D779" s="94" t="s">
        <v>74</v>
      </c>
      <c r="E779" s="94">
        <v>1</v>
      </c>
      <c r="F779" s="93" t="s">
        <v>1731</v>
      </c>
      <c r="G779" s="94" t="s">
        <v>1732</v>
      </c>
      <c r="H779" s="94">
        <v>2023</v>
      </c>
      <c r="I779" s="104">
        <f t="shared" si="71"/>
        <v>100</v>
      </c>
      <c r="J779" s="104">
        <v>100</v>
      </c>
      <c r="K779" s="104"/>
      <c r="L779" s="104"/>
      <c r="M779" s="94" t="s">
        <v>1669</v>
      </c>
      <c r="N779" s="18" t="s">
        <v>34</v>
      </c>
      <c r="O779" s="18" t="s">
        <v>35</v>
      </c>
      <c r="P779" s="94"/>
    </row>
    <row r="780" s="86" customFormat="1" ht="64" customHeight="1" spans="1:16">
      <c r="A780" s="108" t="s">
        <v>1733</v>
      </c>
      <c r="B780" s="94">
        <v>1</v>
      </c>
      <c r="C780" s="94" t="s">
        <v>24</v>
      </c>
      <c r="D780" s="94" t="s">
        <v>74</v>
      </c>
      <c r="E780" s="94">
        <v>1</v>
      </c>
      <c r="F780" s="93" t="s">
        <v>1734</v>
      </c>
      <c r="G780" s="94" t="s">
        <v>1735</v>
      </c>
      <c r="H780" s="94">
        <v>2023</v>
      </c>
      <c r="I780" s="104">
        <f t="shared" si="71"/>
        <v>50</v>
      </c>
      <c r="J780" s="104">
        <v>50</v>
      </c>
      <c r="K780" s="104"/>
      <c r="L780" s="104"/>
      <c r="M780" s="94" t="s">
        <v>1669</v>
      </c>
      <c r="N780" s="18" t="s">
        <v>34</v>
      </c>
      <c r="O780" s="18" t="s">
        <v>35</v>
      </c>
      <c r="P780" s="94"/>
    </row>
    <row r="781" s="86" customFormat="1" ht="56" customHeight="1" spans="1:16">
      <c r="A781" s="108" t="s">
        <v>1736</v>
      </c>
      <c r="B781" s="94">
        <v>1</v>
      </c>
      <c r="C781" s="94" t="s">
        <v>24</v>
      </c>
      <c r="D781" s="94" t="s">
        <v>74</v>
      </c>
      <c r="E781" s="94">
        <v>1</v>
      </c>
      <c r="F781" s="93" t="s">
        <v>1737</v>
      </c>
      <c r="G781" s="94" t="s">
        <v>1738</v>
      </c>
      <c r="H781" s="94">
        <v>2023</v>
      </c>
      <c r="I781" s="104">
        <f t="shared" si="71"/>
        <v>50</v>
      </c>
      <c r="J781" s="104">
        <v>50</v>
      </c>
      <c r="K781" s="104"/>
      <c r="L781" s="104"/>
      <c r="M781" s="94" t="s">
        <v>1669</v>
      </c>
      <c r="N781" s="18" t="s">
        <v>34</v>
      </c>
      <c r="O781" s="18" t="s">
        <v>35</v>
      </c>
      <c r="P781" s="94"/>
    </row>
    <row r="782" s="86" customFormat="1" ht="62" customHeight="1" spans="1:16">
      <c r="A782" s="108" t="s">
        <v>1739</v>
      </c>
      <c r="B782" s="94">
        <v>1</v>
      </c>
      <c r="C782" s="94" t="s">
        <v>24</v>
      </c>
      <c r="D782" s="94" t="s">
        <v>74</v>
      </c>
      <c r="E782" s="94">
        <v>1</v>
      </c>
      <c r="F782" s="93" t="s">
        <v>1740</v>
      </c>
      <c r="G782" s="94" t="s">
        <v>1741</v>
      </c>
      <c r="H782" s="94">
        <v>2023</v>
      </c>
      <c r="I782" s="104">
        <f t="shared" si="71"/>
        <v>50</v>
      </c>
      <c r="J782" s="104">
        <v>50</v>
      </c>
      <c r="K782" s="104"/>
      <c r="L782" s="104"/>
      <c r="M782" s="94" t="s">
        <v>1669</v>
      </c>
      <c r="N782" s="18" t="s">
        <v>34</v>
      </c>
      <c r="O782" s="18" t="s">
        <v>35</v>
      </c>
      <c r="P782" s="94"/>
    </row>
    <row r="783" s="86" customFormat="1" ht="62" customHeight="1" spans="1:16">
      <c r="A783" s="108" t="s">
        <v>1742</v>
      </c>
      <c r="B783" s="94">
        <v>1</v>
      </c>
      <c r="C783" s="94" t="s">
        <v>24</v>
      </c>
      <c r="D783" s="94" t="s">
        <v>74</v>
      </c>
      <c r="E783" s="94">
        <v>1</v>
      </c>
      <c r="F783" s="93" t="s">
        <v>1743</v>
      </c>
      <c r="G783" s="94" t="s">
        <v>1744</v>
      </c>
      <c r="H783" s="94">
        <v>2023</v>
      </c>
      <c r="I783" s="104">
        <f t="shared" si="71"/>
        <v>50</v>
      </c>
      <c r="J783" s="104">
        <v>50</v>
      </c>
      <c r="K783" s="104"/>
      <c r="L783" s="104"/>
      <c r="M783" s="94" t="s">
        <v>1669</v>
      </c>
      <c r="N783" s="18" t="s">
        <v>34</v>
      </c>
      <c r="O783" s="18" t="s">
        <v>35</v>
      </c>
      <c r="P783" s="94"/>
    </row>
    <row r="784" s="86" customFormat="1" ht="62" customHeight="1" spans="1:16">
      <c r="A784" s="108" t="s">
        <v>1745</v>
      </c>
      <c r="B784" s="94">
        <v>1</v>
      </c>
      <c r="C784" s="94" t="s">
        <v>24</v>
      </c>
      <c r="D784" s="94" t="s">
        <v>74</v>
      </c>
      <c r="E784" s="94">
        <v>1</v>
      </c>
      <c r="F784" s="93" t="s">
        <v>1746</v>
      </c>
      <c r="G784" s="94" t="s">
        <v>1747</v>
      </c>
      <c r="H784" s="94">
        <v>2023</v>
      </c>
      <c r="I784" s="104">
        <f t="shared" si="71"/>
        <v>50</v>
      </c>
      <c r="J784" s="104">
        <v>50</v>
      </c>
      <c r="K784" s="104"/>
      <c r="L784" s="104"/>
      <c r="M784" s="94" t="s">
        <v>1669</v>
      </c>
      <c r="N784" s="18" t="s">
        <v>34</v>
      </c>
      <c r="O784" s="18" t="s">
        <v>35</v>
      </c>
      <c r="P784" s="94"/>
    </row>
    <row r="785" s="86" customFormat="1" ht="62" customHeight="1" spans="1:16">
      <c r="A785" s="108" t="s">
        <v>1748</v>
      </c>
      <c r="B785" s="94">
        <v>1</v>
      </c>
      <c r="C785" s="94" t="s">
        <v>24</v>
      </c>
      <c r="D785" s="94" t="s">
        <v>74</v>
      </c>
      <c r="E785" s="94">
        <v>1</v>
      </c>
      <c r="F785" s="93" t="s">
        <v>1749</v>
      </c>
      <c r="G785" s="94" t="s">
        <v>1750</v>
      </c>
      <c r="H785" s="94">
        <v>2023</v>
      </c>
      <c r="I785" s="104">
        <f t="shared" si="71"/>
        <v>50</v>
      </c>
      <c r="J785" s="104">
        <v>50</v>
      </c>
      <c r="K785" s="104"/>
      <c r="L785" s="104"/>
      <c r="M785" s="94" t="s">
        <v>1669</v>
      </c>
      <c r="N785" s="18" t="s">
        <v>34</v>
      </c>
      <c r="O785" s="18" t="s">
        <v>35</v>
      </c>
      <c r="P785" s="94"/>
    </row>
    <row r="786" s="86" customFormat="1" ht="62" customHeight="1" spans="1:16">
      <c r="A786" s="108" t="s">
        <v>1751</v>
      </c>
      <c r="B786" s="94">
        <v>1</v>
      </c>
      <c r="C786" s="94" t="s">
        <v>24</v>
      </c>
      <c r="D786" s="94" t="s">
        <v>74</v>
      </c>
      <c r="E786" s="94">
        <v>1</v>
      </c>
      <c r="F786" s="93" t="s">
        <v>1752</v>
      </c>
      <c r="G786" s="94" t="s">
        <v>1753</v>
      </c>
      <c r="H786" s="94">
        <v>2023</v>
      </c>
      <c r="I786" s="104">
        <f t="shared" si="71"/>
        <v>50</v>
      </c>
      <c r="J786" s="104">
        <v>50</v>
      </c>
      <c r="K786" s="104"/>
      <c r="L786" s="104"/>
      <c r="M786" s="94" t="s">
        <v>1669</v>
      </c>
      <c r="N786" s="18" t="s">
        <v>34</v>
      </c>
      <c r="O786" s="18" t="s">
        <v>35</v>
      </c>
      <c r="P786" s="94"/>
    </row>
    <row r="787" s="86" customFormat="1" ht="62" customHeight="1" spans="1:16">
      <c r="A787" s="93" t="s">
        <v>1754</v>
      </c>
      <c r="B787" s="94">
        <v>1</v>
      </c>
      <c r="C787" s="94" t="s">
        <v>24</v>
      </c>
      <c r="D787" s="94" t="s">
        <v>74</v>
      </c>
      <c r="E787" s="94">
        <v>1</v>
      </c>
      <c r="F787" s="93" t="s">
        <v>1755</v>
      </c>
      <c r="G787" s="94" t="s">
        <v>1756</v>
      </c>
      <c r="H787" s="94">
        <v>2023</v>
      </c>
      <c r="I787" s="104">
        <f t="shared" si="71"/>
        <v>50</v>
      </c>
      <c r="J787" s="104">
        <v>50</v>
      </c>
      <c r="K787" s="104"/>
      <c r="L787" s="104"/>
      <c r="M787" s="94" t="s">
        <v>1669</v>
      </c>
      <c r="N787" s="18" t="s">
        <v>34</v>
      </c>
      <c r="O787" s="18" t="s">
        <v>35</v>
      </c>
      <c r="P787" s="94"/>
    </row>
    <row r="788" s="86" customFormat="1" ht="62" customHeight="1" spans="1:16">
      <c r="A788" s="108" t="s">
        <v>1757</v>
      </c>
      <c r="B788" s="94">
        <v>1</v>
      </c>
      <c r="C788" s="94" t="s">
        <v>24</v>
      </c>
      <c r="D788" s="94" t="s">
        <v>74</v>
      </c>
      <c r="E788" s="94">
        <v>1</v>
      </c>
      <c r="F788" s="93" t="s">
        <v>1758</v>
      </c>
      <c r="G788" s="94" t="s">
        <v>1759</v>
      </c>
      <c r="H788" s="94">
        <v>2023</v>
      </c>
      <c r="I788" s="104">
        <f t="shared" si="71"/>
        <v>50</v>
      </c>
      <c r="J788" s="104">
        <v>50</v>
      </c>
      <c r="K788" s="104"/>
      <c r="L788" s="104"/>
      <c r="M788" s="94" t="s">
        <v>1669</v>
      </c>
      <c r="N788" s="18" t="s">
        <v>34</v>
      </c>
      <c r="O788" s="18" t="s">
        <v>35</v>
      </c>
      <c r="P788" s="94"/>
    </row>
    <row r="789" s="86" customFormat="1" ht="80" customHeight="1" spans="1:16">
      <c r="A789" s="93" t="s">
        <v>1688</v>
      </c>
      <c r="B789" s="94">
        <v>1</v>
      </c>
      <c r="C789" s="94" t="s">
        <v>24</v>
      </c>
      <c r="D789" s="94" t="s">
        <v>74</v>
      </c>
      <c r="E789" s="94">
        <v>1</v>
      </c>
      <c r="F789" s="135" t="s">
        <v>1760</v>
      </c>
      <c r="G789" s="94" t="s">
        <v>1761</v>
      </c>
      <c r="H789" s="94">
        <v>2023</v>
      </c>
      <c r="I789" s="104">
        <f t="shared" si="71"/>
        <v>10</v>
      </c>
      <c r="J789" s="104">
        <v>10</v>
      </c>
      <c r="K789" s="104"/>
      <c r="L789" s="104"/>
      <c r="M789" s="94" t="s">
        <v>1669</v>
      </c>
      <c r="N789" s="18" t="s">
        <v>34</v>
      </c>
      <c r="O789" s="18" t="s">
        <v>35</v>
      </c>
      <c r="P789" s="94"/>
    </row>
    <row r="790" s="86" customFormat="1" ht="62" customHeight="1" spans="1:16">
      <c r="A790" s="95" t="s">
        <v>1762</v>
      </c>
      <c r="B790" s="94">
        <v>1</v>
      </c>
      <c r="C790" s="94" t="s">
        <v>24</v>
      </c>
      <c r="D790" s="94" t="s">
        <v>74</v>
      </c>
      <c r="E790" s="94">
        <v>1</v>
      </c>
      <c r="F790" s="93" t="s">
        <v>1763</v>
      </c>
      <c r="G790" s="94" t="s">
        <v>1094</v>
      </c>
      <c r="H790" s="94">
        <v>2023</v>
      </c>
      <c r="I790" s="104">
        <f t="shared" si="71"/>
        <v>300</v>
      </c>
      <c r="J790" s="104">
        <v>300</v>
      </c>
      <c r="K790" s="104"/>
      <c r="L790" s="104"/>
      <c r="M790" s="94" t="s">
        <v>1669</v>
      </c>
      <c r="N790" s="18" t="s">
        <v>34</v>
      </c>
      <c r="O790" s="18" t="s">
        <v>35</v>
      </c>
      <c r="P790" s="94"/>
    </row>
    <row r="791" s="86" customFormat="1" ht="80" customHeight="1" spans="1:16">
      <c r="A791" s="95" t="s">
        <v>1764</v>
      </c>
      <c r="B791" s="94">
        <v>1</v>
      </c>
      <c r="C791" s="94" t="s">
        <v>24</v>
      </c>
      <c r="D791" s="94" t="s">
        <v>74</v>
      </c>
      <c r="E791" s="94">
        <v>1</v>
      </c>
      <c r="F791" s="93" t="s">
        <v>1765</v>
      </c>
      <c r="G791" s="94" t="s">
        <v>1766</v>
      </c>
      <c r="H791" s="94">
        <v>2023</v>
      </c>
      <c r="I791" s="104">
        <f t="shared" si="71"/>
        <v>36</v>
      </c>
      <c r="J791" s="104">
        <v>36</v>
      </c>
      <c r="K791" s="104"/>
      <c r="L791" s="104"/>
      <c r="M791" s="94" t="s">
        <v>1669</v>
      </c>
      <c r="N791" s="18" t="s">
        <v>34</v>
      </c>
      <c r="O791" s="18" t="s">
        <v>35</v>
      </c>
      <c r="P791" s="94"/>
    </row>
    <row r="792" s="86" customFormat="1" ht="40" customHeight="1" spans="1:16">
      <c r="A792" s="93" t="s">
        <v>1767</v>
      </c>
      <c r="B792" s="94">
        <v>1</v>
      </c>
      <c r="C792" s="94" t="s">
        <v>24</v>
      </c>
      <c r="D792" s="94" t="s">
        <v>74</v>
      </c>
      <c r="E792" s="94">
        <v>1</v>
      </c>
      <c r="F792" s="93" t="s">
        <v>1768</v>
      </c>
      <c r="G792" s="94" t="s">
        <v>964</v>
      </c>
      <c r="H792" s="94">
        <v>2023</v>
      </c>
      <c r="I792" s="104">
        <f t="shared" si="71"/>
        <v>10</v>
      </c>
      <c r="J792" s="104">
        <v>10</v>
      </c>
      <c r="K792" s="104"/>
      <c r="L792" s="104"/>
      <c r="M792" s="94" t="s">
        <v>1669</v>
      </c>
      <c r="N792" s="18" t="s">
        <v>34</v>
      </c>
      <c r="O792" s="18" t="s">
        <v>35</v>
      </c>
      <c r="P792" s="94"/>
    </row>
    <row r="793" s="86" customFormat="1" ht="54" customHeight="1" spans="1:16">
      <c r="A793" s="95" t="s">
        <v>1769</v>
      </c>
      <c r="B793" s="94">
        <v>1</v>
      </c>
      <c r="C793" s="94" t="s">
        <v>24</v>
      </c>
      <c r="D793" s="94" t="s">
        <v>74</v>
      </c>
      <c r="E793" s="94">
        <v>1</v>
      </c>
      <c r="F793" s="93" t="s">
        <v>1770</v>
      </c>
      <c r="G793" s="94" t="s">
        <v>1771</v>
      </c>
      <c r="H793" s="94">
        <v>2023</v>
      </c>
      <c r="I793" s="104">
        <f t="shared" si="71"/>
        <v>0</v>
      </c>
      <c r="J793" s="104"/>
      <c r="K793" s="104"/>
      <c r="L793" s="104"/>
      <c r="M793" s="94" t="s">
        <v>1669</v>
      </c>
      <c r="N793" s="18" t="s">
        <v>34</v>
      </c>
      <c r="O793" s="18" t="s">
        <v>35</v>
      </c>
      <c r="P793" s="94"/>
    </row>
    <row r="794" s="86" customFormat="1" ht="58" customHeight="1" spans="1:16">
      <c r="A794" s="93" t="s">
        <v>1772</v>
      </c>
      <c r="B794" s="94">
        <v>1</v>
      </c>
      <c r="C794" s="94" t="s">
        <v>24</v>
      </c>
      <c r="D794" s="94" t="s">
        <v>74</v>
      </c>
      <c r="E794" s="94">
        <v>1</v>
      </c>
      <c r="F794" s="93" t="s">
        <v>1773</v>
      </c>
      <c r="G794" s="94" t="s">
        <v>1774</v>
      </c>
      <c r="H794" s="94">
        <v>2023</v>
      </c>
      <c r="I794" s="104">
        <f t="shared" si="71"/>
        <v>0</v>
      </c>
      <c r="J794" s="104"/>
      <c r="K794" s="104"/>
      <c r="L794" s="104"/>
      <c r="M794" s="94" t="s">
        <v>1669</v>
      </c>
      <c r="N794" s="18" t="s">
        <v>34</v>
      </c>
      <c r="O794" s="18" t="s">
        <v>35</v>
      </c>
      <c r="P794" s="94"/>
    </row>
    <row r="795" s="86" customFormat="1" ht="155" customHeight="1" spans="1:16">
      <c r="A795" s="93" t="s">
        <v>1775</v>
      </c>
      <c r="B795" s="94">
        <v>1</v>
      </c>
      <c r="C795" s="94" t="s">
        <v>24</v>
      </c>
      <c r="D795" s="94" t="s">
        <v>786</v>
      </c>
      <c r="E795" s="94">
        <v>1</v>
      </c>
      <c r="F795" s="93" t="s">
        <v>1776</v>
      </c>
      <c r="G795" s="94" t="s">
        <v>229</v>
      </c>
      <c r="H795" s="94">
        <v>2023</v>
      </c>
      <c r="I795" s="104">
        <f t="shared" si="71"/>
        <v>615</v>
      </c>
      <c r="J795" s="104">
        <v>615</v>
      </c>
      <c r="K795" s="104"/>
      <c r="L795" s="104"/>
      <c r="M795" s="94" t="s">
        <v>788</v>
      </c>
      <c r="N795" s="94" t="s">
        <v>34</v>
      </c>
      <c r="O795" s="94" t="s">
        <v>35</v>
      </c>
      <c r="P795" s="94"/>
    </row>
    <row r="796" s="86" customFormat="1" ht="68" customHeight="1" spans="1:16">
      <c r="A796" s="93" t="s">
        <v>1777</v>
      </c>
      <c r="B796" s="94">
        <v>1</v>
      </c>
      <c r="C796" s="94" t="s">
        <v>24</v>
      </c>
      <c r="D796" s="94" t="s">
        <v>74</v>
      </c>
      <c r="E796" s="94">
        <v>1</v>
      </c>
      <c r="F796" s="93" t="s">
        <v>1778</v>
      </c>
      <c r="G796" s="94" t="s">
        <v>194</v>
      </c>
      <c r="H796" s="94">
        <v>2023</v>
      </c>
      <c r="I796" s="104">
        <f t="shared" si="71"/>
        <v>600</v>
      </c>
      <c r="J796" s="104"/>
      <c r="K796" s="104">
        <v>600</v>
      </c>
      <c r="L796" s="104"/>
      <c r="M796" s="94" t="s">
        <v>350</v>
      </c>
      <c r="N796" s="94" t="s">
        <v>35</v>
      </c>
      <c r="O796" s="94"/>
      <c r="P796" s="94"/>
    </row>
    <row r="797" s="86" customFormat="1" ht="68" customHeight="1" spans="1:16">
      <c r="A797" s="93" t="s">
        <v>1779</v>
      </c>
      <c r="B797" s="94">
        <v>1</v>
      </c>
      <c r="C797" s="94" t="s">
        <v>208</v>
      </c>
      <c r="D797" s="94" t="s">
        <v>74</v>
      </c>
      <c r="E797" s="94">
        <v>1</v>
      </c>
      <c r="F797" s="93" t="s">
        <v>1780</v>
      </c>
      <c r="G797" s="94" t="s">
        <v>194</v>
      </c>
      <c r="H797" s="94">
        <v>2023</v>
      </c>
      <c r="I797" s="104">
        <f t="shared" si="71"/>
        <v>196.4</v>
      </c>
      <c r="J797" s="104"/>
      <c r="K797" s="104">
        <v>196.4</v>
      </c>
      <c r="L797" s="104"/>
      <c r="M797" s="94" t="s">
        <v>350</v>
      </c>
      <c r="N797" s="94" t="s">
        <v>35</v>
      </c>
      <c r="O797" s="94"/>
      <c r="P797" s="94"/>
    </row>
    <row r="798" s="86" customFormat="1" ht="68" customHeight="1" spans="1:16">
      <c r="A798" s="93" t="s">
        <v>1779</v>
      </c>
      <c r="B798" s="94">
        <v>1</v>
      </c>
      <c r="C798" s="94" t="s">
        <v>208</v>
      </c>
      <c r="D798" s="94" t="s">
        <v>74</v>
      </c>
      <c r="E798" s="94">
        <v>1</v>
      </c>
      <c r="F798" s="93" t="s">
        <v>1781</v>
      </c>
      <c r="G798" s="94" t="s">
        <v>58</v>
      </c>
      <c r="H798" s="94">
        <v>2023</v>
      </c>
      <c r="I798" s="104">
        <f t="shared" si="71"/>
        <v>49.1</v>
      </c>
      <c r="J798" s="104"/>
      <c r="K798" s="104">
        <v>49.1</v>
      </c>
      <c r="L798" s="104"/>
      <c r="M798" s="94" t="s">
        <v>350</v>
      </c>
      <c r="N798" s="94" t="s">
        <v>35</v>
      </c>
      <c r="O798" s="94"/>
      <c r="P798" s="94"/>
    </row>
    <row r="799" s="86" customFormat="1" ht="42" customHeight="1" spans="1:16">
      <c r="A799" s="93" t="s">
        <v>1779</v>
      </c>
      <c r="B799" s="94">
        <v>1</v>
      </c>
      <c r="C799" s="94" t="s">
        <v>208</v>
      </c>
      <c r="D799" s="94" t="s">
        <v>74</v>
      </c>
      <c r="E799" s="94">
        <v>1</v>
      </c>
      <c r="F799" s="93" t="s">
        <v>1782</v>
      </c>
      <c r="G799" s="94" t="s">
        <v>159</v>
      </c>
      <c r="H799" s="94">
        <v>2023</v>
      </c>
      <c r="I799" s="104">
        <f t="shared" si="71"/>
        <v>24.5</v>
      </c>
      <c r="J799" s="104"/>
      <c r="K799" s="104">
        <v>24.5</v>
      </c>
      <c r="L799" s="104"/>
      <c r="M799" s="94" t="s">
        <v>350</v>
      </c>
      <c r="N799" s="94" t="s">
        <v>35</v>
      </c>
      <c r="O799" s="94"/>
      <c r="P799" s="94"/>
    </row>
    <row r="800" s="86" customFormat="1" ht="42" customHeight="1" spans="1:16">
      <c r="A800" s="93" t="s">
        <v>1779</v>
      </c>
      <c r="B800" s="94">
        <v>1</v>
      </c>
      <c r="C800" s="94" t="s">
        <v>208</v>
      </c>
      <c r="D800" s="94" t="s">
        <v>74</v>
      </c>
      <c r="E800" s="94">
        <v>1</v>
      </c>
      <c r="F800" s="93" t="s">
        <v>1783</v>
      </c>
      <c r="G800" s="94" t="s">
        <v>229</v>
      </c>
      <c r="H800" s="94">
        <v>2023</v>
      </c>
      <c r="I800" s="104">
        <f t="shared" si="71"/>
        <v>100</v>
      </c>
      <c r="J800" s="104"/>
      <c r="K800" s="104">
        <v>100</v>
      </c>
      <c r="L800" s="104"/>
      <c r="M800" s="94" t="s">
        <v>350</v>
      </c>
      <c r="N800" s="94" t="s">
        <v>35</v>
      </c>
      <c r="O800" s="94"/>
      <c r="P800" s="94"/>
    </row>
    <row r="801" s="86" customFormat="1" ht="42" customHeight="1" spans="1:16">
      <c r="A801" s="93" t="s">
        <v>1779</v>
      </c>
      <c r="B801" s="94">
        <v>1</v>
      </c>
      <c r="C801" s="94" t="s">
        <v>208</v>
      </c>
      <c r="D801" s="94" t="s">
        <v>74</v>
      </c>
      <c r="E801" s="94">
        <v>1</v>
      </c>
      <c r="F801" s="93" t="s">
        <v>1784</v>
      </c>
      <c r="G801" s="94" t="s">
        <v>964</v>
      </c>
      <c r="H801" s="94">
        <v>2023</v>
      </c>
      <c r="I801" s="104">
        <f t="shared" si="71"/>
        <v>30</v>
      </c>
      <c r="J801" s="104"/>
      <c r="K801" s="104">
        <v>30</v>
      </c>
      <c r="L801" s="104"/>
      <c r="M801" s="94" t="s">
        <v>350</v>
      </c>
      <c r="N801" s="94" t="s">
        <v>35</v>
      </c>
      <c r="O801" s="94"/>
      <c r="P801" s="94"/>
    </row>
    <row r="802" s="86" customFormat="1" ht="42" customHeight="1" spans="1:16">
      <c r="A802" s="93" t="s">
        <v>1785</v>
      </c>
      <c r="B802" s="94">
        <v>1</v>
      </c>
      <c r="C802" s="94" t="s">
        <v>208</v>
      </c>
      <c r="D802" s="94" t="s">
        <v>74</v>
      </c>
      <c r="E802" s="94">
        <v>1</v>
      </c>
      <c r="F802" s="93" t="s">
        <v>1786</v>
      </c>
      <c r="G802" s="94" t="s">
        <v>194</v>
      </c>
      <c r="H802" s="94">
        <v>2023</v>
      </c>
      <c r="I802" s="104">
        <f t="shared" si="71"/>
        <v>240</v>
      </c>
      <c r="J802" s="104"/>
      <c r="K802" s="104">
        <v>240</v>
      </c>
      <c r="L802" s="104"/>
      <c r="M802" s="94" t="s">
        <v>350</v>
      </c>
      <c r="N802" s="94" t="s">
        <v>35</v>
      </c>
      <c r="O802" s="94"/>
      <c r="P802" s="94"/>
    </row>
    <row r="803" s="86" customFormat="1" ht="42" customHeight="1" spans="1:16">
      <c r="A803" s="93" t="s">
        <v>1787</v>
      </c>
      <c r="B803" s="94">
        <v>1</v>
      </c>
      <c r="C803" s="94" t="s">
        <v>208</v>
      </c>
      <c r="D803" s="94" t="s">
        <v>74</v>
      </c>
      <c r="E803" s="94">
        <v>1</v>
      </c>
      <c r="F803" s="93" t="s">
        <v>1788</v>
      </c>
      <c r="G803" s="94" t="s">
        <v>964</v>
      </c>
      <c r="H803" s="94">
        <v>2023</v>
      </c>
      <c r="I803" s="104">
        <f t="shared" si="71"/>
        <v>5</v>
      </c>
      <c r="J803" s="104"/>
      <c r="K803" s="104">
        <v>5</v>
      </c>
      <c r="L803" s="104"/>
      <c r="M803" s="94" t="s">
        <v>350</v>
      </c>
      <c r="N803" s="94" t="s">
        <v>35</v>
      </c>
      <c r="O803" s="94"/>
      <c r="P803" s="94"/>
    </row>
    <row r="804" s="86" customFormat="1" ht="42" customHeight="1" spans="1:16">
      <c r="A804" s="93" t="s">
        <v>1789</v>
      </c>
      <c r="B804" s="94">
        <v>1</v>
      </c>
      <c r="C804" s="94" t="s">
        <v>24</v>
      </c>
      <c r="D804" s="94" t="s">
        <v>1790</v>
      </c>
      <c r="E804" s="94">
        <v>1</v>
      </c>
      <c r="F804" s="93" t="s">
        <v>1791</v>
      </c>
      <c r="G804" s="94" t="s">
        <v>1165</v>
      </c>
      <c r="H804" s="94">
        <v>2023</v>
      </c>
      <c r="I804" s="104">
        <f t="shared" si="71"/>
        <v>590</v>
      </c>
      <c r="J804" s="104">
        <v>590</v>
      </c>
      <c r="K804" s="104"/>
      <c r="L804" s="104"/>
      <c r="M804" s="94" t="s">
        <v>350</v>
      </c>
      <c r="N804" s="94" t="s">
        <v>34</v>
      </c>
      <c r="O804" s="94"/>
      <c r="P804" s="94"/>
    </row>
    <row r="805" s="86" customFormat="1" ht="42" customHeight="1" spans="1:16">
      <c r="A805" s="94" t="s">
        <v>1792</v>
      </c>
      <c r="B805" s="94">
        <v>1</v>
      </c>
      <c r="C805" s="94" t="s">
        <v>24</v>
      </c>
      <c r="D805" s="94" t="s">
        <v>74</v>
      </c>
      <c r="E805" s="94">
        <v>1</v>
      </c>
      <c r="F805" s="94" t="s">
        <v>1793</v>
      </c>
      <c r="G805" s="94" t="s">
        <v>168</v>
      </c>
      <c r="H805" s="94">
        <v>2024</v>
      </c>
      <c r="I805" s="104">
        <f t="shared" si="71"/>
        <v>500</v>
      </c>
      <c r="J805" s="104">
        <v>500</v>
      </c>
      <c r="K805" s="104"/>
      <c r="L805" s="104"/>
      <c r="M805" s="94" t="s">
        <v>1669</v>
      </c>
      <c r="N805" s="94" t="s">
        <v>34</v>
      </c>
      <c r="O805" s="94" t="s">
        <v>35</v>
      </c>
      <c r="P805" s="94"/>
    </row>
    <row r="806" s="86" customFormat="1" ht="42" customHeight="1" spans="1:16">
      <c r="A806" s="94" t="s">
        <v>1794</v>
      </c>
      <c r="B806" s="94">
        <v>1</v>
      </c>
      <c r="C806" s="94" t="s">
        <v>24</v>
      </c>
      <c r="D806" s="94" t="s">
        <v>74</v>
      </c>
      <c r="E806" s="94">
        <v>1</v>
      </c>
      <c r="F806" s="94" t="s">
        <v>1795</v>
      </c>
      <c r="G806" s="94" t="s">
        <v>182</v>
      </c>
      <c r="H806" s="94">
        <v>2024</v>
      </c>
      <c r="I806" s="104">
        <f t="shared" si="71"/>
        <v>100</v>
      </c>
      <c r="J806" s="104">
        <v>100</v>
      </c>
      <c r="K806" s="104"/>
      <c r="L806" s="104"/>
      <c r="M806" s="94" t="s">
        <v>1669</v>
      </c>
      <c r="N806" s="94" t="s">
        <v>34</v>
      </c>
      <c r="O806" s="94" t="s">
        <v>35</v>
      </c>
      <c r="P806" s="94"/>
    </row>
    <row r="807" s="86" customFormat="1" ht="42" customHeight="1" spans="1:16">
      <c r="A807" s="94" t="s">
        <v>1796</v>
      </c>
      <c r="B807" s="94">
        <v>1</v>
      </c>
      <c r="C807" s="94" t="s">
        <v>24</v>
      </c>
      <c r="D807" s="94" t="s">
        <v>74</v>
      </c>
      <c r="E807" s="94">
        <v>1</v>
      </c>
      <c r="F807" s="94" t="s">
        <v>1797</v>
      </c>
      <c r="G807" s="94" t="s">
        <v>229</v>
      </c>
      <c r="H807" s="94">
        <v>2024</v>
      </c>
      <c r="I807" s="104">
        <f t="shared" si="71"/>
        <v>100</v>
      </c>
      <c r="J807" s="104">
        <v>100</v>
      </c>
      <c r="K807" s="104"/>
      <c r="L807" s="104"/>
      <c r="M807" s="94" t="s">
        <v>1669</v>
      </c>
      <c r="N807" s="94" t="s">
        <v>34</v>
      </c>
      <c r="O807" s="94" t="s">
        <v>35</v>
      </c>
      <c r="P807" s="94"/>
    </row>
    <row r="808" s="86" customFormat="1" ht="42" customHeight="1" spans="1:16">
      <c r="A808" s="94" t="s">
        <v>1798</v>
      </c>
      <c r="B808" s="94">
        <v>1</v>
      </c>
      <c r="C808" s="94" t="s">
        <v>24</v>
      </c>
      <c r="D808" s="94" t="s">
        <v>74</v>
      </c>
      <c r="E808" s="94">
        <v>1</v>
      </c>
      <c r="F808" s="94" t="s">
        <v>1799</v>
      </c>
      <c r="G808" s="94" t="s">
        <v>179</v>
      </c>
      <c r="H808" s="94">
        <v>2024</v>
      </c>
      <c r="I808" s="104">
        <f t="shared" si="71"/>
        <v>100</v>
      </c>
      <c r="J808" s="104">
        <v>100</v>
      </c>
      <c r="K808" s="104"/>
      <c r="L808" s="104"/>
      <c r="M808" s="94" t="s">
        <v>1669</v>
      </c>
      <c r="N808" s="94" t="s">
        <v>34</v>
      </c>
      <c r="O808" s="94" t="s">
        <v>35</v>
      </c>
      <c r="P808" s="94"/>
    </row>
    <row r="809" s="86" customFormat="1" ht="42" customHeight="1" spans="1:16">
      <c r="A809" s="94" t="s">
        <v>1800</v>
      </c>
      <c r="B809" s="94">
        <v>1</v>
      </c>
      <c r="C809" s="94" t="s">
        <v>24</v>
      </c>
      <c r="D809" s="94" t="s">
        <v>74</v>
      </c>
      <c r="E809" s="94">
        <v>1</v>
      </c>
      <c r="F809" s="94" t="s">
        <v>1801</v>
      </c>
      <c r="G809" s="94" t="s">
        <v>191</v>
      </c>
      <c r="H809" s="94">
        <v>2024</v>
      </c>
      <c r="I809" s="104">
        <f t="shared" si="71"/>
        <v>100</v>
      </c>
      <c r="J809" s="104">
        <v>100</v>
      </c>
      <c r="K809" s="104"/>
      <c r="L809" s="104"/>
      <c r="M809" s="94" t="s">
        <v>1669</v>
      </c>
      <c r="N809" s="94" t="s">
        <v>34</v>
      </c>
      <c r="O809" s="94" t="s">
        <v>35</v>
      </c>
      <c r="P809" s="94"/>
    </row>
    <row r="810" s="86" customFormat="1" ht="42" customHeight="1" spans="1:16">
      <c r="A810" s="94" t="s">
        <v>1802</v>
      </c>
      <c r="B810" s="94">
        <v>1</v>
      </c>
      <c r="C810" s="94" t="s">
        <v>24</v>
      </c>
      <c r="D810" s="94" t="s">
        <v>74</v>
      </c>
      <c r="E810" s="94">
        <v>1</v>
      </c>
      <c r="F810" s="94" t="s">
        <v>1803</v>
      </c>
      <c r="G810" s="94" t="s">
        <v>176</v>
      </c>
      <c r="H810" s="94">
        <v>2024</v>
      </c>
      <c r="I810" s="104">
        <f t="shared" si="71"/>
        <v>100</v>
      </c>
      <c r="J810" s="104">
        <v>100</v>
      </c>
      <c r="K810" s="104"/>
      <c r="L810" s="104"/>
      <c r="M810" s="94" t="s">
        <v>1669</v>
      </c>
      <c r="N810" s="94" t="s">
        <v>34</v>
      </c>
      <c r="O810" s="94" t="s">
        <v>35</v>
      </c>
      <c r="P810" s="94"/>
    </row>
    <row r="811" s="86" customFormat="1" ht="80" customHeight="1" spans="1:16">
      <c r="A811" s="94" t="s">
        <v>1804</v>
      </c>
      <c r="B811" s="94">
        <v>1</v>
      </c>
      <c r="C811" s="94" t="s">
        <v>24</v>
      </c>
      <c r="D811" s="94" t="s">
        <v>786</v>
      </c>
      <c r="E811" s="94">
        <v>1</v>
      </c>
      <c r="F811" s="94" t="s">
        <v>1805</v>
      </c>
      <c r="G811" s="94" t="s">
        <v>173</v>
      </c>
      <c r="H811" s="94">
        <v>2024</v>
      </c>
      <c r="I811" s="104">
        <f t="shared" si="71"/>
        <v>718</v>
      </c>
      <c r="J811" s="104">
        <v>718</v>
      </c>
      <c r="K811" s="104"/>
      <c r="L811" s="104"/>
      <c r="M811" s="94" t="s">
        <v>788</v>
      </c>
      <c r="N811" s="94" t="s">
        <v>34</v>
      </c>
      <c r="O811" s="94" t="s">
        <v>35</v>
      </c>
      <c r="P811" s="94"/>
    </row>
    <row r="812" s="86" customFormat="1" ht="80" customHeight="1" spans="1:16">
      <c r="A812" s="94" t="s">
        <v>1806</v>
      </c>
      <c r="B812" s="94">
        <v>1</v>
      </c>
      <c r="C812" s="94" t="s">
        <v>24</v>
      </c>
      <c r="D812" s="94" t="s">
        <v>786</v>
      </c>
      <c r="E812" s="94">
        <v>6</v>
      </c>
      <c r="F812" s="94" t="s">
        <v>1807</v>
      </c>
      <c r="G812" s="94" t="s">
        <v>159</v>
      </c>
      <c r="H812" s="94">
        <v>2025</v>
      </c>
      <c r="I812" s="104">
        <f t="shared" si="71"/>
        <v>850</v>
      </c>
      <c r="J812" s="104">
        <v>850</v>
      </c>
      <c r="K812" s="104"/>
      <c r="L812" s="104"/>
      <c r="M812" s="94" t="s">
        <v>788</v>
      </c>
      <c r="N812" s="94" t="s">
        <v>34</v>
      </c>
      <c r="O812" s="94" t="s">
        <v>35</v>
      </c>
      <c r="P812" s="94"/>
    </row>
    <row r="813" s="86" customFormat="1" ht="47" customHeight="1" spans="1:16">
      <c r="A813" s="94" t="s">
        <v>1808</v>
      </c>
      <c r="B813" s="94">
        <v>1</v>
      </c>
      <c r="C813" s="94" t="s">
        <v>24</v>
      </c>
      <c r="D813" s="94" t="s">
        <v>74</v>
      </c>
      <c r="E813" s="94">
        <v>6</v>
      </c>
      <c r="F813" s="94" t="s">
        <v>1809</v>
      </c>
      <c r="G813" s="94" t="s">
        <v>1810</v>
      </c>
      <c r="H813" s="94">
        <v>2024</v>
      </c>
      <c r="I813" s="104">
        <f t="shared" ref="I813:I823" si="72">J813+K813+L813</f>
        <v>400</v>
      </c>
      <c r="J813" s="104"/>
      <c r="K813" s="104">
        <v>400</v>
      </c>
      <c r="L813" s="104"/>
      <c r="M813" s="94" t="s">
        <v>350</v>
      </c>
      <c r="N813" s="18" t="s">
        <v>34</v>
      </c>
      <c r="O813" s="18" t="s">
        <v>35</v>
      </c>
      <c r="P813" s="94"/>
    </row>
    <row r="814" s="86" customFormat="1" ht="58" customHeight="1" spans="1:16">
      <c r="A814" s="94" t="s">
        <v>1811</v>
      </c>
      <c r="B814" s="94">
        <v>1</v>
      </c>
      <c r="C814" s="94" t="s">
        <v>24</v>
      </c>
      <c r="D814" s="94" t="s">
        <v>74</v>
      </c>
      <c r="E814" s="94">
        <v>1</v>
      </c>
      <c r="F814" s="94" t="s">
        <v>1793</v>
      </c>
      <c r="G814" s="94" t="s">
        <v>159</v>
      </c>
      <c r="H814" s="94">
        <v>2025</v>
      </c>
      <c r="I814" s="104">
        <f t="shared" si="72"/>
        <v>500</v>
      </c>
      <c r="J814" s="104">
        <v>500</v>
      </c>
      <c r="K814" s="104"/>
      <c r="L814" s="104"/>
      <c r="M814" s="94" t="s">
        <v>1669</v>
      </c>
      <c r="N814" s="94" t="s">
        <v>34</v>
      </c>
      <c r="O814" s="94" t="s">
        <v>35</v>
      </c>
      <c r="P814" s="94"/>
    </row>
    <row r="815" s="86" customFormat="1" ht="58" customHeight="1" spans="1:16">
      <c r="A815" s="94" t="s">
        <v>1812</v>
      </c>
      <c r="B815" s="94">
        <v>1</v>
      </c>
      <c r="C815" s="94" t="s">
        <v>24</v>
      </c>
      <c r="D815" s="94" t="s">
        <v>74</v>
      </c>
      <c r="E815" s="94">
        <v>1</v>
      </c>
      <c r="F815" s="94" t="s">
        <v>1793</v>
      </c>
      <c r="G815" s="94" t="s">
        <v>168</v>
      </c>
      <c r="H815" s="94">
        <v>2025</v>
      </c>
      <c r="I815" s="104">
        <f t="shared" si="72"/>
        <v>100</v>
      </c>
      <c r="J815" s="104">
        <v>100</v>
      </c>
      <c r="K815" s="104"/>
      <c r="L815" s="104"/>
      <c r="M815" s="94" t="s">
        <v>1669</v>
      </c>
      <c r="N815" s="94" t="s">
        <v>34</v>
      </c>
      <c r="O815" s="94" t="s">
        <v>35</v>
      </c>
      <c r="P815" s="94"/>
    </row>
    <row r="816" s="86" customFormat="1" ht="58" customHeight="1" spans="1:16">
      <c r="A816" s="94" t="s">
        <v>1813</v>
      </c>
      <c r="B816" s="94">
        <v>1</v>
      </c>
      <c r="C816" s="94" t="s">
        <v>24</v>
      </c>
      <c r="D816" s="94" t="s">
        <v>74</v>
      </c>
      <c r="E816" s="94">
        <v>1</v>
      </c>
      <c r="F816" s="94" t="s">
        <v>1793</v>
      </c>
      <c r="G816" s="94" t="s">
        <v>191</v>
      </c>
      <c r="H816" s="94">
        <v>2025</v>
      </c>
      <c r="I816" s="104">
        <f t="shared" si="72"/>
        <v>100</v>
      </c>
      <c r="J816" s="104">
        <v>100</v>
      </c>
      <c r="K816" s="104"/>
      <c r="L816" s="104"/>
      <c r="M816" s="94" t="s">
        <v>1669</v>
      </c>
      <c r="N816" s="94" t="s">
        <v>34</v>
      </c>
      <c r="O816" s="94" t="s">
        <v>35</v>
      </c>
      <c r="P816" s="94"/>
    </row>
    <row r="817" s="86" customFormat="1" ht="58" customHeight="1" spans="1:16">
      <c r="A817" s="94" t="s">
        <v>1814</v>
      </c>
      <c r="B817" s="94">
        <v>1</v>
      </c>
      <c r="C817" s="94" t="s">
        <v>24</v>
      </c>
      <c r="D817" s="94" t="s">
        <v>74</v>
      </c>
      <c r="E817" s="94">
        <v>1</v>
      </c>
      <c r="F817" s="94" t="s">
        <v>1793</v>
      </c>
      <c r="G817" s="94" t="s">
        <v>194</v>
      </c>
      <c r="H817" s="94">
        <v>2025</v>
      </c>
      <c r="I817" s="104">
        <f t="shared" si="72"/>
        <v>100</v>
      </c>
      <c r="J817" s="104">
        <v>100</v>
      </c>
      <c r="K817" s="104"/>
      <c r="L817" s="104"/>
      <c r="M817" s="94" t="s">
        <v>1669</v>
      </c>
      <c r="N817" s="94" t="s">
        <v>34</v>
      </c>
      <c r="O817" s="94" t="s">
        <v>35</v>
      </c>
      <c r="P817" s="94"/>
    </row>
    <row r="818" s="86" customFormat="1" ht="58" customHeight="1" spans="1:16">
      <c r="A818" s="94" t="s">
        <v>1815</v>
      </c>
      <c r="B818" s="94">
        <v>1</v>
      </c>
      <c r="C818" s="94" t="s">
        <v>24</v>
      </c>
      <c r="D818" s="94" t="s">
        <v>74</v>
      </c>
      <c r="E818" s="94">
        <v>1</v>
      </c>
      <c r="F818" s="94" t="s">
        <v>1793</v>
      </c>
      <c r="G818" s="94" t="s">
        <v>168</v>
      </c>
      <c r="H818" s="94">
        <v>2025</v>
      </c>
      <c r="I818" s="104">
        <f t="shared" si="72"/>
        <v>100</v>
      </c>
      <c r="J818" s="104">
        <v>100</v>
      </c>
      <c r="K818" s="104"/>
      <c r="L818" s="104"/>
      <c r="M818" s="94" t="s">
        <v>1669</v>
      </c>
      <c r="N818" s="94" t="s">
        <v>34</v>
      </c>
      <c r="O818" s="94" t="s">
        <v>35</v>
      </c>
      <c r="P818" s="94"/>
    </row>
    <row r="819" s="86" customFormat="1" ht="58" customHeight="1" spans="1:16">
      <c r="A819" s="94" t="s">
        <v>1816</v>
      </c>
      <c r="B819" s="94">
        <v>1</v>
      </c>
      <c r="C819" s="94" t="s">
        <v>24</v>
      </c>
      <c r="D819" s="94" t="s">
        <v>74</v>
      </c>
      <c r="E819" s="94">
        <v>1</v>
      </c>
      <c r="F819" s="94" t="s">
        <v>1793</v>
      </c>
      <c r="G819" s="94" t="s">
        <v>162</v>
      </c>
      <c r="H819" s="94">
        <v>2025</v>
      </c>
      <c r="I819" s="104">
        <f t="shared" si="72"/>
        <v>100</v>
      </c>
      <c r="J819" s="104">
        <v>100</v>
      </c>
      <c r="K819" s="104"/>
      <c r="L819" s="104"/>
      <c r="M819" s="94" t="s">
        <v>1669</v>
      </c>
      <c r="N819" s="94" t="s">
        <v>34</v>
      </c>
      <c r="O819" s="94" t="s">
        <v>35</v>
      </c>
      <c r="P819" s="94"/>
    </row>
    <row r="820" s="86" customFormat="1" ht="58" customHeight="1" spans="1:16">
      <c r="A820" s="94" t="s">
        <v>1808</v>
      </c>
      <c r="B820" s="94">
        <v>1</v>
      </c>
      <c r="C820" s="94" t="s">
        <v>24</v>
      </c>
      <c r="D820" s="94" t="s">
        <v>74</v>
      </c>
      <c r="E820" s="94">
        <v>6</v>
      </c>
      <c r="F820" s="94" t="s">
        <v>1817</v>
      </c>
      <c r="G820" s="94" t="s">
        <v>964</v>
      </c>
      <c r="H820" s="94">
        <v>2025</v>
      </c>
      <c r="I820" s="104">
        <f t="shared" si="72"/>
        <v>400</v>
      </c>
      <c r="J820" s="104"/>
      <c r="K820" s="104">
        <v>400</v>
      </c>
      <c r="L820" s="104"/>
      <c r="M820" s="104" t="s">
        <v>350</v>
      </c>
      <c r="N820" s="18" t="s">
        <v>34</v>
      </c>
      <c r="O820" s="18" t="s">
        <v>35</v>
      </c>
      <c r="P820" s="94"/>
    </row>
    <row r="821" s="82" customFormat="1" ht="51" customHeight="1" spans="1:16">
      <c r="A821" s="136" t="s">
        <v>1818</v>
      </c>
      <c r="B821" s="9">
        <f>B822+B835+B856+B866</f>
        <v>351</v>
      </c>
      <c r="C821" s="9" t="s">
        <v>20</v>
      </c>
      <c r="D821" s="9" t="s">
        <v>20</v>
      </c>
      <c r="E821" s="9" t="s">
        <v>20</v>
      </c>
      <c r="F821" s="9" t="s">
        <v>20</v>
      </c>
      <c r="G821" s="9" t="s">
        <v>20</v>
      </c>
      <c r="H821" s="9" t="s">
        <v>20</v>
      </c>
      <c r="I821" s="17">
        <f t="shared" ref="I821:L821" si="73">I822+I835+I856+I866</f>
        <v>57361.69</v>
      </c>
      <c r="J821" s="17">
        <f t="shared" si="73"/>
        <v>25442.47</v>
      </c>
      <c r="K821" s="17">
        <f t="shared" si="73"/>
        <v>31919.22</v>
      </c>
      <c r="L821" s="17">
        <f t="shared" si="73"/>
        <v>0</v>
      </c>
      <c r="M821" s="9" t="s">
        <v>20</v>
      </c>
      <c r="N821" s="9" t="s">
        <v>20</v>
      </c>
      <c r="O821" s="9" t="s">
        <v>20</v>
      </c>
      <c r="P821" s="9"/>
    </row>
    <row r="822" s="81" customFormat="1" ht="26" customHeight="1" spans="1:16">
      <c r="A822" s="119" t="s">
        <v>1819</v>
      </c>
      <c r="B822" s="18">
        <f>SUM(B823:B834)</f>
        <v>12</v>
      </c>
      <c r="C822" s="18"/>
      <c r="D822" s="18" t="s">
        <v>1820</v>
      </c>
      <c r="E822" s="18" t="s">
        <v>20</v>
      </c>
      <c r="F822" s="18" t="s">
        <v>1821</v>
      </c>
      <c r="G822" s="18"/>
      <c r="H822" s="18"/>
      <c r="I822" s="103">
        <f t="shared" ref="I822:L822" si="74">SUM(I823:I834)</f>
        <v>282</v>
      </c>
      <c r="J822" s="103">
        <f t="shared" si="74"/>
        <v>282</v>
      </c>
      <c r="K822" s="103">
        <f t="shared" si="74"/>
        <v>0</v>
      </c>
      <c r="L822" s="103">
        <f t="shared" si="74"/>
        <v>0</v>
      </c>
      <c r="M822" s="18" t="s">
        <v>20</v>
      </c>
      <c r="N822" s="18" t="s">
        <v>20</v>
      </c>
      <c r="O822" s="18" t="s">
        <v>20</v>
      </c>
      <c r="P822" s="18"/>
    </row>
    <row r="823" s="4" customFormat="1" ht="54" customHeight="1" spans="1:16">
      <c r="A823" s="93" t="s">
        <v>1822</v>
      </c>
      <c r="B823" s="99">
        <v>1</v>
      </c>
      <c r="C823" s="94" t="s">
        <v>24</v>
      </c>
      <c r="D823" s="94" t="s">
        <v>74</v>
      </c>
      <c r="E823" s="99">
        <v>1</v>
      </c>
      <c r="F823" s="93" t="s">
        <v>1823</v>
      </c>
      <c r="G823" s="94" t="s">
        <v>159</v>
      </c>
      <c r="H823" s="94">
        <v>2022</v>
      </c>
      <c r="I823" s="94">
        <f t="shared" ref="I822:I834" si="75">J823+K823+L823</f>
        <v>10</v>
      </c>
      <c r="J823" s="104">
        <v>10</v>
      </c>
      <c r="K823" s="104"/>
      <c r="L823" s="104"/>
      <c r="M823" s="94" t="s">
        <v>33</v>
      </c>
      <c r="N823" s="94" t="s">
        <v>34</v>
      </c>
      <c r="O823" s="94" t="s">
        <v>35</v>
      </c>
      <c r="P823" s="94"/>
    </row>
    <row r="824" s="4" customFormat="1" ht="54" customHeight="1" spans="1:16">
      <c r="A824" s="93" t="s">
        <v>1824</v>
      </c>
      <c r="B824" s="99">
        <v>1</v>
      </c>
      <c r="C824" s="94" t="s">
        <v>24</v>
      </c>
      <c r="D824" s="94" t="s">
        <v>74</v>
      </c>
      <c r="E824" s="99">
        <v>1</v>
      </c>
      <c r="F824" s="93" t="s">
        <v>1823</v>
      </c>
      <c r="G824" s="94" t="s">
        <v>191</v>
      </c>
      <c r="H824" s="94">
        <v>2022</v>
      </c>
      <c r="I824" s="94">
        <f t="shared" si="75"/>
        <v>10</v>
      </c>
      <c r="J824" s="104">
        <v>10</v>
      </c>
      <c r="K824" s="104"/>
      <c r="L824" s="104"/>
      <c r="M824" s="94" t="s">
        <v>33</v>
      </c>
      <c r="N824" s="94" t="s">
        <v>34</v>
      </c>
      <c r="O824" s="94" t="s">
        <v>35</v>
      </c>
      <c r="P824" s="94"/>
    </row>
    <row r="825" s="4" customFormat="1" ht="54" customHeight="1" spans="1:16">
      <c r="A825" s="93" t="s">
        <v>1825</v>
      </c>
      <c r="B825" s="99">
        <v>1</v>
      </c>
      <c r="C825" s="94" t="s">
        <v>24</v>
      </c>
      <c r="D825" s="94" t="s">
        <v>74</v>
      </c>
      <c r="E825" s="99">
        <v>1</v>
      </c>
      <c r="F825" s="93" t="s">
        <v>1826</v>
      </c>
      <c r="G825" s="94" t="s">
        <v>188</v>
      </c>
      <c r="H825" s="94">
        <v>2022</v>
      </c>
      <c r="I825" s="94">
        <f t="shared" si="75"/>
        <v>17</v>
      </c>
      <c r="J825" s="104">
        <v>17</v>
      </c>
      <c r="K825" s="104"/>
      <c r="L825" s="104"/>
      <c r="M825" s="94" t="s">
        <v>33</v>
      </c>
      <c r="N825" s="94" t="s">
        <v>34</v>
      </c>
      <c r="O825" s="94" t="s">
        <v>35</v>
      </c>
      <c r="P825" s="94"/>
    </row>
    <row r="826" s="4" customFormat="1" ht="54" customHeight="1" spans="1:16">
      <c r="A826" s="93" t="s">
        <v>1827</v>
      </c>
      <c r="B826" s="99">
        <v>1</v>
      </c>
      <c r="C826" s="94" t="s">
        <v>24</v>
      </c>
      <c r="D826" s="94" t="s">
        <v>74</v>
      </c>
      <c r="E826" s="99">
        <v>1</v>
      </c>
      <c r="F826" s="93" t="s">
        <v>1828</v>
      </c>
      <c r="G826" s="94" t="s">
        <v>185</v>
      </c>
      <c r="H826" s="94">
        <v>2022</v>
      </c>
      <c r="I826" s="94">
        <f t="shared" si="75"/>
        <v>21</v>
      </c>
      <c r="J826" s="104">
        <v>21</v>
      </c>
      <c r="K826" s="104"/>
      <c r="L826" s="104"/>
      <c r="M826" s="94" t="s">
        <v>33</v>
      </c>
      <c r="N826" s="94" t="s">
        <v>34</v>
      </c>
      <c r="O826" s="94" t="s">
        <v>35</v>
      </c>
      <c r="P826" s="94"/>
    </row>
    <row r="827" s="4" customFormat="1" ht="54" customHeight="1" spans="1:16">
      <c r="A827" s="93" t="s">
        <v>1829</v>
      </c>
      <c r="B827" s="99">
        <v>1</v>
      </c>
      <c r="C827" s="94" t="s">
        <v>24</v>
      </c>
      <c r="D827" s="94" t="s">
        <v>74</v>
      </c>
      <c r="E827" s="99">
        <v>1</v>
      </c>
      <c r="F827" s="93" t="s">
        <v>1826</v>
      </c>
      <c r="G827" s="94" t="s">
        <v>32</v>
      </c>
      <c r="H827" s="94">
        <v>2022</v>
      </c>
      <c r="I827" s="94">
        <f t="shared" si="75"/>
        <v>17</v>
      </c>
      <c r="J827" s="104">
        <v>17</v>
      </c>
      <c r="K827" s="104"/>
      <c r="L827" s="104"/>
      <c r="M827" s="94" t="s">
        <v>33</v>
      </c>
      <c r="N827" s="94" t="s">
        <v>34</v>
      </c>
      <c r="O827" s="94" t="s">
        <v>35</v>
      </c>
      <c r="P827" s="94"/>
    </row>
    <row r="828" s="4" customFormat="1" ht="54" customHeight="1" spans="1:16">
      <c r="A828" s="93" t="s">
        <v>1830</v>
      </c>
      <c r="B828" s="99">
        <v>1</v>
      </c>
      <c r="C828" s="94" t="s">
        <v>24</v>
      </c>
      <c r="D828" s="94" t="s">
        <v>74</v>
      </c>
      <c r="E828" s="99">
        <v>1</v>
      </c>
      <c r="F828" s="93" t="s">
        <v>1831</v>
      </c>
      <c r="G828" s="94" t="s">
        <v>229</v>
      </c>
      <c r="H828" s="94">
        <v>2022</v>
      </c>
      <c r="I828" s="94">
        <f t="shared" si="75"/>
        <v>24</v>
      </c>
      <c r="J828" s="104">
        <v>24</v>
      </c>
      <c r="K828" s="104"/>
      <c r="L828" s="104"/>
      <c r="M828" s="94" t="s">
        <v>33</v>
      </c>
      <c r="N828" s="94" t="s">
        <v>34</v>
      </c>
      <c r="O828" s="94" t="s">
        <v>35</v>
      </c>
      <c r="P828" s="94"/>
    </row>
    <row r="829" s="4" customFormat="1" ht="54" customHeight="1" spans="1:16">
      <c r="A829" s="93" t="s">
        <v>1832</v>
      </c>
      <c r="B829" s="99">
        <v>1</v>
      </c>
      <c r="C829" s="94" t="s">
        <v>24</v>
      </c>
      <c r="D829" s="94" t="s">
        <v>74</v>
      </c>
      <c r="E829" s="99">
        <v>1</v>
      </c>
      <c r="F829" s="93" t="s">
        <v>1833</v>
      </c>
      <c r="G829" s="94" t="s">
        <v>168</v>
      </c>
      <c r="H829" s="94">
        <v>2022</v>
      </c>
      <c r="I829" s="94">
        <f t="shared" si="75"/>
        <v>28</v>
      </c>
      <c r="J829" s="104">
        <v>28</v>
      </c>
      <c r="K829" s="104"/>
      <c r="L829" s="104"/>
      <c r="M829" s="94" t="s">
        <v>33</v>
      </c>
      <c r="N829" s="94" t="s">
        <v>34</v>
      </c>
      <c r="O829" s="94" t="s">
        <v>35</v>
      </c>
      <c r="P829" s="94"/>
    </row>
    <row r="830" s="4" customFormat="1" ht="54" customHeight="1" spans="1:16">
      <c r="A830" s="93" t="s">
        <v>1834</v>
      </c>
      <c r="B830" s="99">
        <v>1</v>
      </c>
      <c r="C830" s="94" t="s">
        <v>24</v>
      </c>
      <c r="D830" s="94" t="s">
        <v>74</v>
      </c>
      <c r="E830" s="99">
        <v>1</v>
      </c>
      <c r="F830" s="93" t="s">
        <v>1835</v>
      </c>
      <c r="G830" s="94" t="s">
        <v>303</v>
      </c>
      <c r="H830" s="94">
        <v>2022</v>
      </c>
      <c r="I830" s="94">
        <f t="shared" si="75"/>
        <v>20</v>
      </c>
      <c r="J830" s="104">
        <v>20</v>
      </c>
      <c r="K830" s="104"/>
      <c r="L830" s="104"/>
      <c r="M830" s="94" t="s">
        <v>33</v>
      </c>
      <c r="N830" s="94" t="s">
        <v>34</v>
      </c>
      <c r="O830" s="94" t="s">
        <v>35</v>
      </c>
      <c r="P830" s="94"/>
    </row>
    <row r="831" s="4" customFormat="1" ht="54" customHeight="1" spans="1:16">
      <c r="A831" s="93" t="s">
        <v>1836</v>
      </c>
      <c r="B831" s="99">
        <v>1</v>
      </c>
      <c r="C831" s="94" t="s">
        <v>24</v>
      </c>
      <c r="D831" s="94" t="s">
        <v>74</v>
      </c>
      <c r="E831" s="99">
        <v>1</v>
      </c>
      <c r="F831" s="93" t="s">
        <v>1837</v>
      </c>
      <c r="G831" s="94" t="s">
        <v>182</v>
      </c>
      <c r="H831" s="94">
        <v>2022</v>
      </c>
      <c r="I831" s="94">
        <f t="shared" si="75"/>
        <v>7</v>
      </c>
      <c r="J831" s="104">
        <v>7</v>
      </c>
      <c r="K831" s="104"/>
      <c r="L831" s="104"/>
      <c r="M831" s="94" t="s">
        <v>33</v>
      </c>
      <c r="N831" s="94" t="s">
        <v>34</v>
      </c>
      <c r="O831" s="94" t="s">
        <v>35</v>
      </c>
      <c r="P831" s="94"/>
    </row>
    <row r="832" s="4" customFormat="1" ht="54" customHeight="1" spans="1:16">
      <c r="A832" s="93" t="s">
        <v>1838</v>
      </c>
      <c r="B832" s="99">
        <v>1</v>
      </c>
      <c r="C832" s="94" t="s">
        <v>24</v>
      </c>
      <c r="D832" s="94" t="s">
        <v>74</v>
      </c>
      <c r="E832" s="99">
        <v>1</v>
      </c>
      <c r="F832" s="93" t="s">
        <v>1839</v>
      </c>
      <c r="G832" s="94" t="s">
        <v>58</v>
      </c>
      <c r="H832" s="94">
        <v>2022</v>
      </c>
      <c r="I832" s="94">
        <f t="shared" si="75"/>
        <v>71</v>
      </c>
      <c r="J832" s="104">
        <v>71</v>
      </c>
      <c r="K832" s="104"/>
      <c r="L832" s="104"/>
      <c r="M832" s="94" t="s">
        <v>33</v>
      </c>
      <c r="N832" s="94" t="s">
        <v>34</v>
      </c>
      <c r="O832" s="94" t="s">
        <v>35</v>
      </c>
      <c r="P832" s="94"/>
    </row>
    <row r="833" s="4" customFormat="1" ht="54" customHeight="1" spans="1:16">
      <c r="A833" s="93" t="s">
        <v>1840</v>
      </c>
      <c r="B833" s="99">
        <v>1</v>
      </c>
      <c r="C833" s="94" t="s">
        <v>24</v>
      </c>
      <c r="D833" s="94" t="s">
        <v>74</v>
      </c>
      <c r="E833" s="99">
        <v>1</v>
      </c>
      <c r="F833" s="93" t="s">
        <v>1841</v>
      </c>
      <c r="G833" s="94" t="s">
        <v>425</v>
      </c>
      <c r="H833" s="94">
        <v>2022</v>
      </c>
      <c r="I833" s="94">
        <f t="shared" si="75"/>
        <v>27</v>
      </c>
      <c r="J833" s="104">
        <v>27</v>
      </c>
      <c r="K833" s="104"/>
      <c r="L833" s="104"/>
      <c r="M833" s="94" t="s">
        <v>33</v>
      </c>
      <c r="N833" s="94" t="s">
        <v>34</v>
      </c>
      <c r="O833" s="94" t="s">
        <v>35</v>
      </c>
      <c r="P833" s="94"/>
    </row>
    <row r="834" s="4" customFormat="1" ht="54" customHeight="1" spans="1:16">
      <c r="A834" s="93" t="s">
        <v>1842</v>
      </c>
      <c r="B834" s="99">
        <v>1</v>
      </c>
      <c r="C834" s="94" t="s">
        <v>24</v>
      </c>
      <c r="D834" s="94" t="s">
        <v>74</v>
      </c>
      <c r="E834" s="99">
        <v>1</v>
      </c>
      <c r="F834" s="93" t="s">
        <v>1843</v>
      </c>
      <c r="G834" s="94" t="s">
        <v>257</v>
      </c>
      <c r="H834" s="94">
        <v>2022</v>
      </c>
      <c r="I834" s="94">
        <f t="shared" si="75"/>
        <v>30</v>
      </c>
      <c r="J834" s="104">
        <v>30</v>
      </c>
      <c r="K834" s="104"/>
      <c r="L834" s="104"/>
      <c r="M834" s="94" t="s">
        <v>33</v>
      </c>
      <c r="N834" s="94" t="s">
        <v>34</v>
      </c>
      <c r="O834" s="94" t="s">
        <v>35</v>
      </c>
      <c r="P834" s="94"/>
    </row>
    <row r="835" s="81" customFormat="1" ht="51" customHeight="1" spans="1:16">
      <c r="A835" s="18" t="s">
        <v>1844</v>
      </c>
      <c r="B835" s="18">
        <f>SUM(B836:B855)</f>
        <v>20</v>
      </c>
      <c r="C835" s="18"/>
      <c r="D835" s="18" t="s">
        <v>1790</v>
      </c>
      <c r="E835" s="18" t="s">
        <v>20</v>
      </c>
      <c r="F835" s="18" t="s">
        <v>1845</v>
      </c>
      <c r="G835" s="18"/>
      <c r="H835" s="18"/>
      <c r="I835" s="103">
        <f>SUM(I836:I855)</f>
        <v>20410</v>
      </c>
      <c r="J835" s="103">
        <f>SUM(J836:J855)</f>
        <v>0</v>
      </c>
      <c r="K835" s="103">
        <f>SUM(K836:K855)</f>
        <v>20410</v>
      </c>
      <c r="L835" s="103">
        <f>SUM(L836:L855)</f>
        <v>0</v>
      </c>
      <c r="M835" s="18" t="s">
        <v>20</v>
      </c>
      <c r="N835" s="18" t="s">
        <v>20</v>
      </c>
      <c r="O835" s="18" t="s">
        <v>20</v>
      </c>
      <c r="P835" s="18"/>
    </row>
    <row r="836" s="81" customFormat="1" ht="92" customHeight="1" spans="1:16">
      <c r="A836" s="94" t="s">
        <v>1846</v>
      </c>
      <c r="B836" s="18">
        <v>1</v>
      </c>
      <c r="C836" s="18" t="s">
        <v>24</v>
      </c>
      <c r="D836" s="18" t="s">
        <v>74</v>
      </c>
      <c r="E836" s="18">
        <v>1</v>
      </c>
      <c r="F836" s="137" t="s">
        <v>1847</v>
      </c>
      <c r="G836" s="94" t="s">
        <v>257</v>
      </c>
      <c r="H836" s="18">
        <v>2023</v>
      </c>
      <c r="I836" s="141">
        <f t="shared" ref="I836:I855" si="76">J836+K836+L836</f>
        <v>150</v>
      </c>
      <c r="J836" s="103"/>
      <c r="K836" s="103">
        <v>150</v>
      </c>
      <c r="L836" s="103"/>
      <c r="M836" s="131" t="s">
        <v>350</v>
      </c>
      <c r="N836" s="18" t="s">
        <v>34</v>
      </c>
      <c r="O836" s="18" t="s">
        <v>35</v>
      </c>
      <c r="P836" s="18"/>
    </row>
    <row r="837" s="86" customFormat="1" ht="59" customHeight="1" spans="1:16">
      <c r="A837" s="94" t="s">
        <v>1848</v>
      </c>
      <c r="B837" s="94">
        <v>1</v>
      </c>
      <c r="C837" s="94" t="s">
        <v>24</v>
      </c>
      <c r="D837" s="94" t="s">
        <v>60</v>
      </c>
      <c r="E837" s="99">
        <v>5</v>
      </c>
      <c r="F837" s="94" t="s">
        <v>1849</v>
      </c>
      <c r="G837" s="94" t="s">
        <v>280</v>
      </c>
      <c r="H837" s="94">
        <v>2025</v>
      </c>
      <c r="I837" s="104">
        <f t="shared" si="76"/>
        <v>400</v>
      </c>
      <c r="J837" s="104"/>
      <c r="K837" s="104">
        <v>400</v>
      </c>
      <c r="L837" s="104"/>
      <c r="M837" s="94" t="s">
        <v>63</v>
      </c>
      <c r="N837" s="94" t="s">
        <v>34</v>
      </c>
      <c r="O837" s="94" t="s">
        <v>35</v>
      </c>
      <c r="P837" s="94"/>
    </row>
    <row r="838" s="86" customFormat="1" ht="59" customHeight="1" spans="1:16">
      <c r="A838" s="94" t="s">
        <v>1850</v>
      </c>
      <c r="B838" s="94">
        <v>1</v>
      </c>
      <c r="C838" s="94" t="s">
        <v>24</v>
      </c>
      <c r="D838" s="94" t="s">
        <v>1790</v>
      </c>
      <c r="E838" s="138">
        <v>31</v>
      </c>
      <c r="F838" s="94" t="s">
        <v>1851</v>
      </c>
      <c r="G838" s="138" t="s">
        <v>32</v>
      </c>
      <c r="H838" s="94" t="s">
        <v>215</v>
      </c>
      <c r="I838" s="104">
        <f t="shared" si="76"/>
        <v>1860</v>
      </c>
      <c r="J838" s="104"/>
      <c r="K838" s="104">
        <v>1860</v>
      </c>
      <c r="L838" s="104"/>
      <c r="M838" s="94" t="s">
        <v>33</v>
      </c>
      <c r="N838" s="94" t="s">
        <v>34</v>
      </c>
      <c r="O838" s="94" t="s">
        <v>35</v>
      </c>
      <c r="P838" s="94"/>
    </row>
    <row r="839" s="86" customFormat="1" ht="59" customHeight="1" spans="1:16">
      <c r="A839" s="94" t="s">
        <v>1852</v>
      </c>
      <c r="B839" s="94">
        <v>1</v>
      </c>
      <c r="C839" s="94" t="s">
        <v>24</v>
      </c>
      <c r="D839" s="94" t="s">
        <v>1790</v>
      </c>
      <c r="E839" s="138">
        <v>18</v>
      </c>
      <c r="F839" s="94" t="s">
        <v>1853</v>
      </c>
      <c r="G839" s="138" t="s">
        <v>257</v>
      </c>
      <c r="H839" s="94" t="s">
        <v>215</v>
      </c>
      <c r="I839" s="104">
        <f t="shared" si="76"/>
        <v>1080</v>
      </c>
      <c r="J839" s="104"/>
      <c r="K839" s="104">
        <v>1080</v>
      </c>
      <c r="L839" s="104"/>
      <c r="M839" s="94" t="s">
        <v>33</v>
      </c>
      <c r="N839" s="94" t="s">
        <v>34</v>
      </c>
      <c r="O839" s="94" t="s">
        <v>35</v>
      </c>
      <c r="P839" s="94"/>
    </row>
    <row r="840" s="86" customFormat="1" ht="59" customHeight="1" spans="1:16">
      <c r="A840" s="94" t="s">
        <v>1854</v>
      </c>
      <c r="B840" s="94">
        <v>1</v>
      </c>
      <c r="C840" s="94" t="s">
        <v>24</v>
      </c>
      <c r="D840" s="94" t="s">
        <v>1790</v>
      </c>
      <c r="E840" s="138">
        <v>8</v>
      </c>
      <c r="F840" s="94" t="s">
        <v>1855</v>
      </c>
      <c r="G840" s="138" t="s">
        <v>185</v>
      </c>
      <c r="H840" s="94" t="s">
        <v>215</v>
      </c>
      <c r="I840" s="104">
        <f t="shared" si="76"/>
        <v>480</v>
      </c>
      <c r="J840" s="104"/>
      <c r="K840" s="104">
        <v>480</v>
      </c>
      <c r="L840" s="104"/>
      <c r="M840" s="94" t="s">
        <v>33</v>
      </c>
      <c r="N840" s="94" t="s">
        <v>34</v>
      </c>
      <c r="O840" s="94" t="s">
        <v>35</v>
      </c>
      <c r="P840" s="94"/>
    </row>
    <row r="841" s="86" customFormat="1" ht="59" customHeight="1" spans="1:16">
      <c r="A841" s="94" t="s">
        <v>1856</v>
      </c>
      <c r="B841" s="94">
        <v>1</v>
      </c>
      <c r="C841" s="94" t="s">
        <v>24</v>
      </c>
      <c r="D841" s="94" t="s">
        <v>1790</v>
      </c>
      <c r="E841" s="138">
        <v>14</v>
      </c>
      <c r="F841" s="94" t="s">
        <v>1857</v>
      </c>
      <c r="G841" s="138" t="s">
        <v>425</v>
      </c>
      <c r="H841" s="94" t="s">
        <v>215</v>
      </c>
      <c r="I841" s="104">
        <f t="shared" si="76"/>
        <v>840</v>
      </c>
      <c r="J841" s="104"/>
      <c r="K841" s="104">
        <v>840</v>
      </c>
      <c r="L841" s="104"/>
      <c r="M841" s="94" t="s">
        <v>33</v>
      </c>
      <c r="N841" s="94" t="s">
        <v>34</v>
      </c>
      <c r="O841" s="94" t="s">
        <v>35</v>
      </c>
      <c r="P841" s="94"/>
    </row>
    <row r="842" s="86" customFormat="1" ht="59" customHeight="1" spans="1:16">
      <c r="A842" s="94" t="s">
        <v>1858</v>
      </c>
      <c r="B842" s="94">
        <v>1</v>
      </c>
      <c r="C842" s="94" t="s">
        <v>24</v>
      </c>
      <c r="D842" s="94" t="s">
        <v>1790</v>
      </c>
      <c r="E842" s="138">
        <v>11</v>
      </c>
      <c r="F842" s="94" t="s">
        <v>1859</v>
      </c>
      <c r="G842" s="138" t="s">
        <v>191</v>
      </c>
      <c r="H842" s="94" t="s">
        <v>215</v>
      </c>
      <c r="I842" s="104">
        <f t="shared" si="76"/>
        <v>630</v>
      </c>
      <c r="J842" s="104"/>
      <c r="K842" s="104">
        <v>630</v>
      </c>
      <c r="L842" s="104"/>
      <c r="M842" s="94" t="s">
        <v>33</v>
      </c>
      <c r="N842" s="94" t="s">
        <v>34</v>
      </c>
      <c r="O842" s="94" t="s">
        <v>35</v>
      </c>
      <c r="P842" s="94"/>
    </row>
    <row r="843" s="86" customFormat="1" ht="59" customHeight="1" spans="1:16">
      <c r="A843" s="94" t="s">
        <v>1860</v>
      </c>
      <c r="B843" s="94">
        <v>1</v>
      </c>
      <c r="C843" s="94" t="s">
        <v>24</v>
      </c>
      <c r="D843" s="94" t="s">
        <v>1790</v>
      </c>
      <c r="E843" s="138">
        <v>30</v>
      </c>
      <c r="F843" s="94" t="s">
        <v>1861</v>
      </c>
      <c r="G843" s="138" t="s">
        <v>168</v>
      </c>
      <c r="H843" s="94" t="s">
        <v>215</v>
      </c>
      <c r="I843" s="104">
        <f t="shared" si="76"/>
        <v>1770</v>
      </c>
      <c r="J843" s="104"/>
      <c r="K843" s="104">
        <v>1770</v>
      </c>
      <c r="L843" s="104"/>
      <c r="M843" s="94" t="s">
        <v>33</v>
      </c>
      <c r="N843" s="94" t="s">
        <v>34</v>
      </c>
      <c r="O843" s="94" t="s">
        <v>35</v>
      </c>
      <c r="P843" s="94"/>
    </row>
    <row r="844" s="86" customFormat="1" ht="59" customHeight="1" spans="1:16">
      <c r="A844" s="94" t="s">
        <v>1862</v>
      </c>
      <c r="B844" s="94">
        <v>1</v>
      </c>
      <c r="C844" s="94" t="s">
        <v>24</v>
      </c>
      <c r="D844" s="94" t="s">
        <v>1790</v>
      </c>
      <c r="E844" s="138">
        <v>27</v>
      </c>
      <c r="F844" s="94" t="s">
        <v>1863</v>
      </c>
      <c r="G844" s="138" t="s">
        <v>159</v>
      </c>
      <c r="H844" s="94" t="s">
        <v>215</v>
      </c>
      <c r="I844" s="104">
        <f t="shared" si="76"/>
        <v>1620</v>
      </c>
      <c r="J844" s="104"/>
      <c r="K844" s="104">
        <v>1620</v>
      </c>
      <c r="L844" s="104"/>
      <c r="M844" s="94" t="s">
        <v>33</v>
      </c>
      <c r="N844" s="94" t="s">
        <v>34</v>
      </c>
      <c r="O844" s="94" t="s">
        <v>35</v>
      </c>
      <c r="P844" s="94"/>
    </row>
    <row r="845" s="86" customFormat="1" ht="59" customHeight="1" spans="1:16">
      <c r="A845" s="94" t="s">
        <v>1864</v>
      </c>
      <c r="B845" s="94">
        <v>1</v>
      </c>
      <c r="C845" s="94" t="s">
        <v>24</v>
      </c>
      <c r="D845" s="94" t="s">
        <v>1790</v>
      </c>
      <c r="E845" s="138">
        <v>59</v>
      </c>
      <c r="F845" s="94" t="s">
        <v>1865</v>
      </c>
      <c r="G845" s="138" t="s">
        <v>194</v>
      </c>
      <c r="H845" s="94" t="s">
        <v>215</v>
      </c>
      <c r="I845" s="104">
        <f t="shared" si="76"/>
        <v>1770</v>
      </c>
      <c r="J845" s="104"/>
      <c r="K845" s="104">
        <v>1770</v>
      </c>
      <c r="L845" s="104"/>
      <c r="M845" s="94" t="s">
        <v>33</v>
      </c>
      <c r="N845" s="94" t="s">
        <v>34</v>
      </c>
      <c r="O845" s="94" t="s">
        <v>35</v>
      </c>
      <c r="P845" s="94"/>
    </row>
    <row r="846" s="86" customFormat="1" ht="59" customHeight="1" spans="1:16">
      <c r="A846" s="94" t="s">
        <v>1866</v>
      </c>
      <c r="B846" s="94">
        <v>1</v>
      </c>
      <c r="C846" s="94" t="s">
        <v>24</v>
      </c>
      <c r="D846" s="94" t="s">
        <v>1790</v>
      </c>
      <c r="E846" s="138">
        <v>21</v>
      </c>
      <c r="F846" s="94" t="s">
        <v>1867</v>
      </c>
      <c r="G846" s="138" t="s">
        <v>179</v>
      </c>
      <c r="H846" s="94" t="s">
        <v>215</v>
      </c>
      <c r="I846" s="104">
        <f t="shared" si="76"/>
        <v>1260</v>
      </c>
      <c r="J846" s="104"/>
      <c r="K846" s="104">
        <v>1260</v>
      </c>
      <c r="L846" s="104"/>
      <c r="M846" s="94" t="s">
        <v>33</v>
      </c>
      <c r="N846" s="94" t="s">
        <v>34</v>
      </c>
      <c r="O846" s="94" t="s">
        <v>35</v>
      </c>
      <c r="P846" s="94"/>
    </row>
    <row r="847" s="86" customFormat="1" ht="59" customHeight="1" spans="1:16">
      <c r="A847" s="94" t="s">
        <v>1868</v>
      </c>
      <c r="B847" s="94">
        <v>1</v>
      </c>
      <c r="C847" s="94" t="s">
        <v>24</v>
      </c>
      <c r="D847" s="94" t="s">
        <v>1790</v>
      </c>
      <c r="E847" s="138">
        <v>28</v>
      </c>
      <c r="F847" s="94" t="s">
        <v>1869</v>
      </c>
      <c r="G847" s="138" t="s">
        <v>229</v>
      </c>
      <c r="H847" s="94" t="s">
        <v>215</v>
      </c>
      <c r="I847" s="104">
        <f t="shared" si="76"/>
        <v>1680</v>
      </c>
      <c r="J847" s="104"/>
      <c r="K847" s="104">
        <v>1680</v>
      </c>
      <c r="L847" s="104"/>
      <c r="M847" s="94" t="s">
        <v>33</v>
      </c>
      <c r="N847" s="94" t="s">
        <v>34</v>
      </c>
      <c r="O847" s="94" t="s">
        <v>35</v>
      </c>
      <c r="P847" s="94"/>
    </row>
    <row r="848" s="86" customFormat="1" ht="59" customHeight="1" spans="1:16">
      <c r="A848" s="94" t="s">
        <v>1870</v>
      </c>
      <c r="B848" s="94">
        <v>1</v>
      </c>
      <c r="C848" s="94" t="s">
        <v>24</v>
      </c>
      <c r="D848" s="94" t="s">
        <v>1790</v>
      </c>
      <c r="E848" s="138">
        <v>14</v>
      </c>
      <c r="F848" s="94" t="s">
        <v>1857</v>
      </c>
      <c r="G848" s="138" t="s">
        <v>165</v>
      </c>
      <c r="H848" s="94" t="s">
        <v>215</v>
      </c>
      <c r="I848" s="104">
        <f t="shared" si="76"/>
        <v>840</v>
      </c>
      <c r="J848" s="104"/>
      <c r="K848" s="104">
        <v>840</v>
      </c>
      <c r="L848" s="104"/>
      <c r="M848" s="94" t="s">
        <v>33</v>
      </c>
      <c r="N848" s="94" t="s">
        <v>34</v>
      </c>
      <c r="O848" s="94" t="s">
        <v>35</v>
      </c>
      <c r="P848" s="94"/>
    </row>
    <row r="849" s="86" customFormat="1" ht="59" customHeight="1" spans="1:16">
      <c r="A849" s="94" t="s">
        <v>1871</v>
      </c>
      <c r="B849" s="94">
        <v>1</v>
      </c>
      <c r="C849" s="94" t="s">
        <v>24</v>
      </c>
      <c r="D849" s="94" t="s">
        <v>1790</v>
      </c>
      <c r="E849" s="138">
        <v>11</v>
      </c>
      <c r="F849" s="94" t="s">
        <v>1859</v>
      </c>
      <c r="G849" s="138" t="s">
        <v>182</v>
      </c>
      <c r="H849" s="94" t="s">
        <v>215</v>
      </c>
      <c r="I849" s="104">
        <f t="shared" si="76"/>
        <v>660</v>
      </c>
      <c r="J849" s="104"/>
      <c r="K849" s="104">
        <v>660</v>
      </c>
      <c r="L849" s="104"/>
      <c r="M849" s="94" t="s">
        <v>33</v>
      </c>
      <c r="N849" s="94" t="s">
        <v>34</v>
      </c>
      <c r="O849" s="94" t="s">
        <v>35</v>
      </c>
      <c r="P849" s="94"/>
    </row>
    <row r="850" s="86" customFormat="1" ht="59" customHeight="1" spans="1:16">
      <c r="A850" s="94" t="s">
        <v>1872</v>
      </c>
      <c r="B850" s="94">
        <v>1</v>
      </c>
      <c r="C850" s="94" t="s">
        <v>24</v>
      </c>
      <c r="D850" s="94" t="s">
        <v>1790</v>
      </c>
      <c r="E850" s="138">
        <v>18</v>
      </c>
      <c r="F850" s="94" t="s">
        <v>1853</v>
      </c>
      <c r="G850" s="138" t="s">
        <v>188</v>
      </c>
      <c r="H850" s="94" t="s">
        <v>215</v>
      </c>
      <c r="I850" s="104">
        <f t="shared" si="76"/>
        <v>1080</v>
      </c>
      <c r="J850" s="104"/>
      <c r="K850" s="104">
        <v>1080</v>
      </c>
      <c r="L850" s="104"/>
      <c r="M850" s="94" t="s">
        <v>33</v>
      </c>
      <c r="N850" s="94" t="s">
        <v>34</v>
      </c>
      <c r="O850" s="94" t="s">
        <v>35</v>
      </c>
      <c r="P850" s="94"/>
    </row>
    <row r="851" s="86" customFormat="1" ht="59" customHeight="1" spans="1:16">
      <c r="A851" s="94" t="s">
        <v>1873</v>
      </c>
      <c r="B851" s="94">
        <v>1</v>
      </c>
      <c r="C851" s="94" t="s">
        <v>24</v>
      </c>
      <c r="D851" s="94" t="s">
        <v>1790</v>
      </c>
      <c r="E851" s="138">
        <v>11</v>
      </c>
      <c r="F851" s="94" t="s">
        <v>1859</v>
      </c>
      <c r="G851" s="138" t="s">
        <v>176</v>
      </c>
      <c r="H851" s="94" t="s">
        <v>215</v>
      </c>
      <c r="I851" s="104">
        <f t="shared" si="76"/>
        <v>630</v>
      </c>
      <c r="J851" s="104"/>
      <c r="K851" s="104">
        <v>630</v>
      </c>
      <c r="L851" s="104"/>
      <c r="M851" s="94" t="s">
        <v>33</v>
      </c>
      <c r="N851" s="94" t="s">
        <v>34</v>
      </c>
      <c r="O851" s="94" t="s">
        <v>35</v>
      </c>
      <c r="P851" s="94"/>
    </row>
    <row r="852" s="86" customFormat="1" ht="59" customHeight="1" spans="1:16">
      <c r="A852" s="94" t="s">
        <v>1874</v>
      </c>
      <c r="B852" s="94">
        <v>1</v>
      </c>
      <c r="C852" s="94" t="s">
        <v>24</v>
      </c>
      <c r="D852" s="94" t="s">
        <v>1790</v>
      </c>
      <c r="E852" s="138">
        <v>17</v>
      </c>
      <c r="F852" s="94" t="s">
        <v>1875</v>
      </c>
      <c r="G852" s="138" t="s">
        <v>173</v>
      </c>
      <c r="H852" s="94" t="s">
        <v>215</v>
      </c>
      <c r="I852" s="104">
        <f t="shared" si="76"/>
        <v>990</v>
      </c>
      <c r="J852" s="104"/>
      <c r="K852" s="104">
        <v>990</v>
      </c>
      <c r="L852" s="104"/>
      <c r="M852" s="94" t="s">
        <v>33</v>
      </c>
      <c r="N852" s="94" t="s">
        <v>34</v>
      </c>
      <c r="O852" s="94" t="s">
        <v>35</v>
      </c>
      <c r="P852" s="94"/>
    </row>
    <row r="853" s="86" customFormat="1" ht="59" customHeight="1" spans="1:16">
      <c r="A853" s="94" t="s">
        <v>1876</v>
      </c>
      <c r="B853" s="94">
        <v>1</v>
      </c>
      <c r="C853" s="94" t="s">
        <v>24</v>
      </c>
      <c r="D853" s="94" t="s">
        <v>1790</v>
      </c>
      <c r="E853" s="138">
        <v>14</v>
      </c>
      <c r="F853" s="94" t="s">
        <v>1857</v>
      </c>
      <c r="G853" s="138" t="s">
        <v>162</v>
      </c>
      <c r="H853" s="94" t="s">
        <v>215</v>
      </c>
      <c r="I853" s="104">
        <f t="shared" si="76"/>
        <v>810</v>
      </c>
      <c r="J853" s="104"/>
      <c r="K853" s="104">
        <v>810</v>
      </c>
      <c r="L853" s="104"/>
      <c r="M853" s="94" t="s">
        <v>33</v>
      </c>
      <c r="N853" s="94" t="s">
        <v>34</v>
      </c>
      <c r="O853" s="94" t="s">
        <v>35</v>
      </c>
      <c r="P853" s="94"/>
    </row>
    <row r="854" s="86" customFormat="1" ht="59" customHeight="1" spans="1:16">
      <c r="A854" s="94" t="s">
        <v>1877</v>
      </c>
      <c r="B854" s="94">
        <v>1</v>
      </c>
      <c r="C854" s="94" t="s">
        <v>24</v>
      </c>
      <c r="D854" s="94" t="s">
        <v>1790</v>
      </c>
      <c r="E854" s="138">
        <v>20</v>
      </c>
      <c r="F854" s="94" t="s">
        <v>1878</v>
      </c>
      <c r="G854" s="138" t="s">
        <v>58</v>
      </c>
      <c r="H854" s="94" t="s">
        <v>215</v>
      </c>
      <c r="I854" s="104">
        <f t="shared" si="76"/>
        <v>1200</v>
      </c>
      <c r="J854" s="104"/>
      <c r="K854" s="104">
        <v>1200</v>
      </c>
      <c r="L854" s="104"/>
      <c r="M854" s="94" t="s">
        <v>33</v>
      </c>
      <c r="N854" s="94" t="s">
        <v>34</v>
      </c>
      <c r="O854" s="94" t="s">
        <v>35</v>
      </c>
      <c r="P854" s="94"/>
    </row>
    <row r="855" s="86" customFormat="1" ht="59" customHeight="1" spans="1:16">
      <c r="A855" s="94" t="s">
        <v>1879</v>
      </c>
      <c r="B855" s="94">
        <v>1</v>
      </c>
      <c r="C855" s="94" t="s">
        <v>24</v>
      </c>
      <c r="D855" s="94" t="s">
        <v>1790</v>
      </c>
      <c r="E855" s="138">
        <v>11</v>
      </c>
      <c r="F855" s="94" t="s">
        <v>1859</v>
      </c>
      <c r="G855" s="138" t="s">
        <v>303</v>
      </c>
      <c r="H855" s="94" t="s">
        <v>215</v>
      </c>
      <c r="I855" s="104">
        <f t="shared" si="76"/>
        <v>660</v>
      </c>
      <c r="J855" s="104"/>
      <c r="K855" s="104">
        <v>660</v>
      </c>
      <c r="L855" s="104"/>
      <c r="M855" s="94" t="s">
        <v>33</v>
      </c>
      <c r="N855" s="94" t="s">
        <v>34</v>
      </c>
      <c r="O855" s="94" t="s">
        <v>35</v>
      </c>
      <c r="P855" s="94"/>
    </row>
    <row r="856" s="81" customFormat="1" ht="42" customHeight="1" spans="1:16">
      <c r="A856" s="18" t="s">
        <v>1880</v>
      </c>
      <c r="B856" s="18">
        <f>SUM(B857:B865)</f>
        <v>9</v>
      </c>
      <c r="C856" s="18"/>
      <c r="D856" s="18" t="s">
        <v>1790</v>
      </c>
      <c r="E856" s="18" t="s">
        <v>20</v>
      </c>
      <c r="F856" s="18" t="s">
        <v>1881</v>
      </c>
      <c r="G856" s="18"/>
      <c r="H856" s="18"/>
      <c r="I856" s="103">
        <f t="shared" ref="I856:L856" si="77">SUM(I857:I865)</f>
        <v>559.2</v>
      </c>
      <c r="J856" s="103">
        <f t="shared" si="77"/>
        <v>559.2</v>
      </c>
      <c r="K856" s="103">
        <f t="shared" si="77"/>
        <v>0</v>
      </c>
      <c r="L856" s="103">
        <f t="shared" si="77"/>
        <v>0</v>
      </c>
      <c r="M856" s="18" t="s">
        <v>20</v>
      </c>
      <c r="N856" s="18" t="s">
        <v>20</v>
      </c>
      <c r="O856" s="18" t="s">
        <v>20</v>
      </c>
      <c r="P856" s="18"/>
    </row>
    <row r="857" s="81" customFormat="1" ht="53" customHeight="1" spans="1:16">
      <c r="A857" s="11" t="s">
        <v>1882</v>
      </c>
      <c r="B857" s="18">
        <v>1</v>
      </c>
      <c r="C857" s="18" t="s">
        <v>24</v>
      </c>
      <c r="D857" s="18" t="s">
        <v>1790</v>
      </c>
      <c r="E857" s="9">
        <v>1</v>
      </c>
      <c r="F857" s="11" t="s">
        <v>1883</v>
      </c>
      <c r="G857" s="11" t="s">
        <v>159</v>
      </c>
      <c r="H857" s="18">
        <v>2023</v>
      </c>
      <c r="I857" s="103">
        <f t="shared" ref="I856:I865" si="78">J857+K857+L857</f>
        <v>66</v>
      </c>
      <c r="J857" s="103">
        <v>66</v>
      </c>
      <c r="K857" s="103"/>
      <c r="L857" s="103"/>
      <c r="M857" s="11" t="s">
        <v>1884</v>
      </c>
      <c r="N857" s="18" t="s">
        <v>34</v>
      </c>
      <c r="O857" s="18" t="s">
        <v>35</v>
      </c>
      <c r="P857" s="18"/>
    </row>
    <row r="858" s="81" customFormat="1" ht="53" customHeight="1" spans="1:16">
      <c r="A858" s="11" t="s">
        <v>1885</v>
      </c>
      <c r="B858" s="18">
        <v>1</v>
      </c>
      <c r="C858" s="18" t="s">
        <v>24</v>
      </c>
      <c r="D858" s="18" t="s">
        <v>1790</v>
      </c>
      <c r="E858" s="9">
        <v>1</v>
      </c>
      <c r="F858" s="11" t="s">
        <v>1886</v>
      </c>
      <c r="G858" s="11" t="s">
        <v>191</v>
      </c>
      <c r="H858" s="18">
        <v>2023</v>
      </c>
      <c r="I858" s="103">
        <f t="shared" si="78"/>
        <v>40</v>
      </c>
      <c r="J858" s="103">
        <v>40</v>
      </c>
      <c r="K858" s="103"/>
      <c r="L858" s="103"/>
      <c r="M858" s="11" t="s">
        <v>1884</v>
      </c>
      <c r="N858" s="18" t="s">
        <v>34</v>
      </c>
      <c r="O858" s="18" t="s">
        <v>35</v>
      </c>
      <c r="P858" s="18"/>
    </row>
    <row r="859" s="81" customFormat="1" ht="53" customHeight="1" spans="1:16">
      <c r="A859" s="11" t="s">
        <v>1887</v>
      </c>
      <c r="B859" s="18">
        <v>1</v>
      </c>
      <c r="C859" s="18" t="s">
        <v>24</v>
      </c>
      <c r="D859" s="18" t="s">
        <v>1790</v>
      </c>
      <c r="E859" s="9">
        <v>1</v>
      </c>
      <c r="F859" s="11" t="s">
        <v>1888</v>
      </c>
      <c r="G859" s="11" t="s">
        <v>188</v>
      </c>
      <c r="H859" s="18">
        <v>2023</v>
      </c>
      <c r="I859" s="103">
        <f t="shared" si="78"/>
        <v>60</v>
      </c>
      <c r="J859" s="103">
        <v>60</v>
      </c>
      <c r="K859" s="103"/>
      <c r="L859" s="103"/>
      <c r="M859" s="11" t="s">
        <v>1884</v>
      </c>
      <c r="N859" s="18" t="s">
        <v>34</v>
      </c>
      <c r="O859" s="18" t="s">
        <v>35</v>
      </c>
      <c r="P859" s="18"/>
    </row>
    <row r="860" s="81" customFormat="1" ht="53" customHeight="1" spans="1:16">
      <c r="A860" s="11" t="s">
        <v>1889</v>
      </c>
      <c r="B860" s="18">
        <v>1</v>
      </c>
      <c r="C860" s="18" t="s">
        <v>24</v>
      </c>
      <c r="D860" s="18" t="s">
        <v>1790</v>
      </c>
      <c r="E860" s="9">
        <v>1</v>
      </c>
      <c r="F860" s="11" t="s">
        <v>1890</v>
      </c>
      <c r="G860" s="11" t="s">
        <v>229</v>
      </c>
      <c r="H860" s="18">
        <v>2023</v>
      </c>
      <c r="I860" s="103">
        <f t="shared" si="78"/>
        <v>60</v>
      </c>
      <c r="J860" s="103">
        <v>60</v>
      </c>
      <c r="K860" s="103"/>
      <c r="L860" s="103"/>
      <c r="M860" s="11" t="s">
        <v>1884</v>
      </c>
      <c r="N860" s="18" t="s">
        <v>34</v>
      </c>
      <c r="O860" s="18" t="s">
        <v>35</v>
      </c>
      <c r="P860" s="18"/>
    </row>
    <row r="861" s="81" customFormat="1" ht="53" customHeight="1" spans="1:16">
      <c r="A861" s="11" t="s">
        <v>1891</v>
      </c>
      <c r="B861" s="18">
        <v>1</v>
      </c>
      <c r="C861" s="18" t="s">
        <v>24</v>
      </c>
      <c r="D861" s="18" t="s">
        <v>1790</v>
      </c>
      <c r="E861" s="9">
        <v>1</v>
      </c>
      <c r="F861" s="11" t="s">
        <v>1892</v>
      </c>
      <c r="G861" s="11" t="s">
        <v>162</v>
      </c>
      <c r="H861" s="18">
        <v>2023</v>
      </c>
      <c r="I861" s="103">
        <f t="shared" si="78"/>
        <v>65</v>
      </c>
      <c r="J861" s="103">
        <v>65</v>
      </c>
      <c r="K861" s="103"/>
      <c r="L861" s="103"/>
      <c r="M861" s="11" t="s">
        <v>1884</v>
      </c>
      <c r="N861" s="18" t="s">
        <v>34</v>
      </c>
      <c r="O861" s="18" t="s">
        <v>35</v>
      </c>
      <c r="P861" s="18"/>
    </row>
    <row r="862" s="81" customFormat="1" ht="53" customHeight="1" spans="1:16">
      <c r="A862" s="11" t="s">
        <v>1893</v>
      </c>
      <c r="B862" s="18">
        <v>1</v>
      </c>
      <c r="C862" s="18" t="s">
        <v>24</v>
      </c>
      <c r="D862" s="18" t="s">
        <v>1790</v>
      </c>
      <c r="E862" s="9">
        <v>1</v>
      </c>
      <c r="F862" s="11" t="s">
        <v>1894</v>
      </c>
      <c r="G862" s="11" t="s">
        <v>179</v>
      </c>
      <c r="H862" s="18">
        <v>2023</v>
      </c>
      <c r="I862" s="103">
        <f t="shared" si="78"/>
        <v>45</v>
      </c>
      <c r="J862" s="103">
        <v>45</v>
      </c>
      <c r="K862" s="103"/>
      <c r="L862" s="103"/>
      <c r="M862" s="11" t="s">
        <v>1884</v>
      </c>
      <c r="N862" s="18" t="s">
        <v>34</v>
      </c>
      <c r="O862" s="18" t="s">
        <v>35</v>
      </c>
      <c r="P862" s="18"/>
    </row>
    <row r="863" s="81" customFormat="1" ht="53" customHeight="1" spans="1:16">
      <c r="A863" s="11" t="s">
        <v>1895</v>
      </c>
      <c r="B863" s="18">
        <v>1</v>
      </c>
      <c r="C863" s="18" t="s">
        <v>24</v>
      </c>
      <c r="D863" s="18" t="s">
        <v>1790</v>
      </c>
      <c r="E863" s="9">
        <v>1</v>
      </c>
      <c r="F863" s="11" t="s">
        <v>1896</v>
      </c>
      <c r="G863" s="11" t="s">
        <v>182</v>
      </c>
      <c r="H863" s="18">
        <v>2023</v>
      </c>
      <c r="I863" s="103">
        <f t="shared" si="78"/>
        <v>60</v>
      </c>
      <c r="J863" s="103">
        <v>60</v>
      </c>
      <c r="K863" s="103"/>
      <c r="L863" s="103"/>
      <c r="M863" s="11" t="s">
        <v>1884</v>
      </c>
      <c r="N863" s="18" t="s">
        <v>34</v>
      </c>
      <c r="O863" s="18" t="s">
        <v>35</v>
      </c>
      <c r="P863" s="18"/>
    </row>
    <row r="864" s="81" customFormat="1" ht="53" customHeight="1" spans="1:16">
      <c r="A864" s="11" t="s">
        <v>1897</v>
      </c>
      <c r="B864" s="18">
        <v>1</v>
      </c>
      <c r="C864" s="18" t="s">
        <v>24</v>
      </c>
      <c r="D864" s="18" t="s">
        <v>1790</v>
      </c>
      <c r="E864" s="9">
        <v>1</v>
      </c>
      <c r="F864" s="11" t="s">
        <v>1898</v>
      </c>
      <c r="G864" s="11" t="s">
        <v>257</v>
      </c>
      <c r="H864" s="18">
        <v>2023</v>
      </c>
      <c r="I864" s="103">
        <f t="shared" si="78"/>
        <v>67</v>
      </c>
      <c r="J864" s="103">
        <v>67</v>
      </c>
      <c r="K864" s="103"/>
      <c r="L864" s="103"/>
      <c r="M864" s="11" t="s">
        <v>1884</v>
      </c>
      <c r="N864" s="18" t="s">
        <v>34</v>
      </c>
      <c r="O864" s="18" t="s">
        <v>35</v>
      </c>
      <c r="P864" s="18"/>
    </row>
    <row r="865" s="81" customFormat="1" ht="53" customHeight="1" spans="1:16">
      <c r="A865" s="11" t="s">
        <v>1899</v>
      </c>
      <c r="B865" s="18">
        <v>1</v>
      </c>
      <c r="C865" s="18" t="s">
        <v>24</v>
      </c>
      <c r="D865" s="18" t="s">
        <v>1790</v>
      </c>
      <c r="E865" s="9">
        <v>1</v>
      </c>
      <c r="F865" s="11" t="s">
        <v>1900</v>
      </c>
      <c r="G865" s="11" t="s">
        <v>1901</v>
      </c>
      <c r="H865" s="18">
        <v>2023</v>
      </c>
      <c r="I865" s="103">
        <f t="shared" si="78"/>
        <v>96.2</v>
      </c>
      <c r="J865" s="103">
        <v>96.2</v>
      </c>
      <c r="K865" s="103"/>
      <c r="L865" s="103"/>
      <c r="M865" s="11" t="s">
        <v>1884</v>
      </c>
      <c r="N865" s="18" t="s">
        <v>34</v>
      </c>
      <c r="O865" s="18" t="s">
        <v>35</v>
      </c>
      <c r="P865" s="18"/>
    </row>
    <row r="866" s="81" customFormat="1" ht="72" customHeight="1" spans="1:16">
      <c r="A866" s="18" t="s">
        <v>1902</v>
      </c>
      <c r="B866" s="18">
        <f>SUM(B867:B1176)</f>
        <v>310</v>
      </c>
      <c r="C866" s="18"/>
      <c r="D866" s="18" t="s">
        <v>1790</v>
      </c>
      <c r="E866" s="18" t="s">
        <v>20</v>
      </c>
      <c r="F866" s="18" t="s">
        <v>1903</v>
      </c>
      <c r="G866" s="18"/>
      <c r="H866" s="18"/>
      <c r="I866" s="103">
        <f t="shared" ref="I866:L866" si="79">SUM(I867:I1176)</f>
        <v>36110.49</v>
      </c>
      <c r="J866" s="103">
        <f t="shared" si="79"/>
        <v>24601.27</v>
      </c>
      <c r="K866" s="103">
        <f t="shared" si="79"/>
        <v>11509.22</v>
      </c>
      <c r="L866" s="103">
        <f t="shared" si="79"/>
        <v>0</v>
      </c>
      <c r="M866" s="18" t="s">
        <v>20</v>
      </c>
      <c r="N866" s="18" t="s">
        <v>20</v>
      </c>
      <c r="O866" s="18" t="s">
        <v>20</v>
      </c>
      <c r="P866" s="18"/>
    </row>
    <row r="867" s="4" customFormat="1" ht="36" customHeight="1" spans="1:16">
      <c r="A867" s="93" t="s">
        <v>1904</v>
      </c>
      <c r="B867" s="99">
        <v>1</v>
      </c>
      <c r="C867" s="94" t="s">
        <v>24</v>
      </c>
      <c r="D867" s="94" t="s">
        <v>74</v>
      </c>
      <c r="E867" s="99">
        <v>1</v>
      </c>
      <c r="F867" s="93" t="s">
        <v>1905</v>
      </c>
      <c r="G867" s="94" t="s">
        <v>32</v>
      </c>
      <c r="H867" s="94">
        <v>2022</v>
      </c>
      <c r="I867" s="94">
        <f t="shared" ref="I867:I930" si="80">J867+K867+L867</f>
        <v>177.71</v>
      </c>
      <c r="J867" s="104">
        <v>177.71</v>
      </c>
      <c r="K867" s="104"/>
      <c r="L867" s="104"/>
      <c r="M867" s="94" t="s">
        <v>33</v>
      </c>
      <c r="N867" s="94" t="s">
        <v>34</v>
      </c>
      <c r="O867" s="94" t="s">
        <v>35</v>
      </c>
      <c r="P867" s="94"/>
    </row>
    <row r="868" s="4" customFormat="1" ht="36" customHeight="1" spans="1:16">
      <c r="A868" s="93" t="s">
        <v>1906</v>
      </c>
      <c r="B868" s="99">
        <v>1</v>
      </c>
      <c r="C868" s="94" t="s">
        <v>24</v>
      </c>
      <c r="D868" s="94" t="s">
        <v>74</v>
      </c>
      <c r="E868" s="99">
        <v>1</v>
      </c>
      <c r="F868" s="93" t="s">
        <v>1907</v>
      </c>
      <c r="G868" s="94" t="s">
        <v>168</v>
      </c>
      <c r="H868" s="94">
        <v>2022</v>
      </c>
      <c r="I868" s="94">
        <f t="shared" si="80"/>
        <v>89</v>
      </c>
      <c r="J868" s="104">
        <v>89</v>
      </c>
      <c r="K868" s="104"/>
      <c r="L868" s="104"/>
      <c r="M868" s="94" t="s">
        <v>33</v>
      </c>
      <c r="N868" s="94" t="s">
        <v>34</v>
      </c>
      <c r="O868" s="94" t="s">
        <v>35</v>
      </c>
      <c r="P868" s="94"/>
    </row>
    <row r="869" s="4" customFormat="1" ht="36" customHeight="1" spans="1:16">
      <c r="A869" s="93" t="s">
        <v>1908</v>
      </c>
      <c r="B869" s="99">
        <v>1</v>
      </c>
      <c r="C869" s="94" t="s">
        <v>24</v>
      </c>
      <c r="D869" s="94" t="s">
        <v>74</v>
      </c>
      <c r="E869" s="99">
        <v>1</v>
      </c>
      <c r="F869" s="93" t="s">
        <v>1909</v>
      </c>
      <c r="G869" s="94" t="s">
        <v>165</v>
      </c>
      <c r="H869" s="94">
        <v>2022</v>
      </c>
      <c r="I869" s="94">
        <f t="shared" si="80"/>
        <v>56</v>
      </c>
      <c r="J869" s="104">
        <v>56</v>
      </c>
      <c r="K869" s="104"/>
      <c r="L869" s="104"/>
      <c r="M869" s="94" t="s">
        <v>33</v>
      </c>
      <c r="N869" s="94" t="s">
        <v>34</v>
      </c>
      <c r="O869" s="94" t="s">
        <v>35</v>
      </c>
      <c r="P869" s="94"/>
    </row>
    <row r="870" s="4" customFormat="1" ht="36" customHeight="1" spans="1:16">
      <c r="A870" s="93" t="s">
        <v>1910</v>
      </c>
      <c r="B870" s="99">
        <v>1</v>
      </c>
      <c r="C870" s="94" t="s">
        <v>24</v>
      </c>
      <c r="D870" s="94" t="s">
        <v>74</v>
      </c>
      <c r="E870" s="99">
        <v>1</v>
      </c>
      <c r="F870" s="93" t="s">
        <v>1911</v>
      </c>
      <c r="G870" s="94" t="s">
        <v>162</v>
      </c>
      <c r="H870" s="94">
        <v>2022</v>
      </c>
      <c r="I870" s="94">
        <f t="shared" si="80"/>
        <v>68</v>
      </c>
      <c r="J870" s="104">
        <v>68</v>
      </c>
      <c r="K870" s="104"/>
      <c r="L870" s="104"/>
      <c r="M870" s="94" t="s">
        <v>33</v>
      </c>
      <c r="N870" s="94" t="s">
        <v>34</v>
      </c>
      <c r="O870" s="94" t="s">
        <v>35</v>
      </c>
      <c r="P870" s="94"/>
    </row>
    <row r="871" s="4" customFormat="1" ht="36" customHeight="1" spans="1:16">
      <c r="A871" s="93" t="s">
        <v>1912</v>
      </c>
      <c r="B871" s="99">
        <v>1</v>
      </c>
      <c r="C871" s="94" t="s">
        <v>24</v>
      </c>
      <c r="D871" s="94" t="s">
        <v>74</v>
      </c>
      <c r="E871" s="99">
        <v>1</v>
      </c>
      <c r="F871" s="93" t="s">
        <v>1913</v>
      </c>
      <c r="G871" s="94" t="s">
        <v>303</v>
      </c>
      <c r="H871" s="94">
        <v>2022</v>
      </c>
      <c r="I871" s="94">
        <f t="shared" si="80"/>
        <v>11.1</v>
      </c>
      <c r="J871" s="104">
        <v>11.1</v>
      </c>
      <c r="K871" s="104"/>
      <c r="L871" s="104"/>
      <c r="M871" s="94" t="s">
        <v>33</v>
      </c>
      <c r="N871" s="94" t="s">
        <v>34</v>
      </c>
      <c r="O871" s="94" t="s">
        <v>35</v>
      </c>
      <c r="P871" s="94"/>
    </row>
    <row r="872" s="4" customFormat="1" ht="36" customHeight="1" spans="1:16">
      <c r="A872" s="93" t="s">
        <v>1914</v>
      </c>
      <c r="B872" s="99">
        <v>1</v>
      </c>
      <c r="C872" s="94" t="s">
        <v>24</v>
      </c>
      <c r="D872" s="94" t="s">
        <v>74</v>
      </c>
      <c r="E872" s="99">
        <v>1</v>
      </c>
      <c r="F872" s="93" t="s">
        <v>1915</v>
      </c>
      <c r="G872" s="94" t="s">
        <v>182</v>
      </c>
      <c r="H872" s="94">
        <v>2022</v>
      </c>
      <c r="I872" s="94">
        <f t="shared" si="80"/>
        <v>50</v>
      </c>
      <c r="J872" s="104">
        <v>50</v>
      </c>
      <c r="K872" s="104"/>
      <c r="L872" s="104"/>
      <c r="M872" s="94" t="s">
        <v>33</v>
      </c>
      <c r="N872" s="94" t="s">
        <v>34</v>
      </c>
      <c r="O872" s="94" t="s">
        <v>35</v>
      </c>
      <c r="P872" s="94"/>
    </row>
    <row r="873" s="4" customFormat="1" ht="36" customHeight="1" spans="1:16">
      <c r="A873" s="93" t="s">
        <v>1916</v>
      </c>
      <c r="B873" s="99">
        <v>1</v>
      </c>
      <c r="C873" s="94" t="s">
        <v>24</v>
      </c>
      <c r="D873" s="94" t="s">
        <v>74</v>
      </c>
      <c r="E873" s="99">
        <v>1</v>
      </c>
      <c r="F873" s="93" t="s">
        <v>1917</v>
      </c>
      <c r="G873" s="94" t="s">
        <v>173</v>
      </c>
      <c r="H873" s="94">
        <v>2022</v>
      </c>
      <c r="I873" s="94">
        <f t="shared" si="80"/>
        <v>54.05</v>
      </c>
      <c r="J873" s="104">
        <v>54.05</v>
      </c>
      <c r="K873" s="104"/>
      <c r="L873" s="104"/>
      <c r="M873" s="94" t="s">
        <v>33</v>
      </c>
      <c r="N873" s="94" t="s">
        <v>34</v>
      </c>
      <c r="O873" s="94" t="s">
        <v>35</v>
      </c>
      <c r="P873" s="94"/>
    </row>
    <row r="874" s="4" customFormat="1" ht="36" customHeight="1" spans="1:16">
      <c r="A874" s="93" t="s">
        <v>1918</v>
      </c>
      <c r="B874" s="99">
        <v>1</v>
      </c>
      <c r="C874" s="94" t="s">
        <v>24</v>
      </c>
      <c r="D874" s="94" t="s">
        <v>74</v>
      </c>
      <c r="E874" s="99">
        <v>1</v>
      </c>
      <c r="F874" s="93" t="s">
        <v>1919</v>
      </c>
      <c r="G874" s="94" t="s">
        <v>425</v>
      </c>
      <c r="H874" s="94">
        <v>2022</v>
      </c>
      <c r="I874" s="94">
        <f t="shared" si="80"/>
        <v>45.57</v>
      </c>
      <c r="J874" s="104">
        <v>45.57</v>
      </c>
      <c r="K874" s="104"/>
      <c r="L874" s="104"/>
      <c r="M874" s="94" t="s">
        <v>33</v>
      </c>
      <c r="N874" s="94" t="s">
        <v>34</v>
      </c>
      <c r="O874" s="94" t="s">
        <v>35</v>
      </c>
      <c r="P874" s="94"/>
    </row>
    <row r="875" s="4" customFormat="1" ht="36" customHeight="1" spans="1:16">
      <c r="A875" s="93" t="s">
        <v>1920</v>
      </c>
      <c r="B875" s="99">
        <v>1</v>
      </c>
      <c r="C875" s="94" t="s">
        <v>24</v>
      </c>
      <c r="D875" s="94" t="s">
        <v>74</v>
      </c>
      <c r="E875" s="99">
        <v>1</v>
      </c>
      <c r="F875" s="93" t="s">
        <v>1921</v>
      </c>
      <c r="G875" s="94" t="s">
        <v>194</v>
      </c>
      <c r="H875" s="94">
        <v>2022</v>
      </c>
      <c r="I875" s="94">
        <f t="shared" si="80"/>
        <v>20</v>
      </c>
      <c r="J875" s="104">
        <v>20</v>
      </c>
      <c r="K875" s="104"/>
      <c r="L875" s="104"/>
      <c r="M875" s="94" t="s">
        <v>33</v>
      </c>
      <c r="N875" s="94" t="s">
        <v>42</v>
      </c>
      <c r="O875" s="94" t="s">
        <v>35</v>
      </c>
      <c r="P875" s="94"/>
    </row>
    <row r="876" s="4" customFormat="1" ht="36" customHeight="1" spans="1:16">
      <c r="A876" s="93" t="s">
        <v>1922</v>
      </c>
      <c r="B876" s="99">
        <v>1</v>
      </c>
      <c r="C876" s="94" t="s">
        <v>24</v>
      </c>
      <c r="D876" s="94" t="s">
        <v>74</v>
      </c>
      <c r="E876" s="99">
        <v>1</v>
      </c>
      <c r="F876" s="93" t="s">
        <v>1923</v>
      </c>
      <c r="G876" s="94" t="s">
        <v>159</v>
      </c>
      <c r="H876" s="94">
        <v>2022</v>
      </c>
      <c r="I876" s="94">
        <f t="shared" si="80"/>
        <v>100</v>
      </c>
      <c r="J876" s="104">
        <v>100</v>
      </c>
      <c r="K876" s="104"/>
      <c r="L876" s="104"/>
      <c r="M876" s="94" t="s">
        <v>33</v>
      </c>
      <c r="N876" s="94" t="s">
        <v>42</v>
      </c>
      <c r="O876" s="94" t="s">
        <v>35</v>
      </c>
      <c r="P876" s="94"/>
    </row>
    <row r="877" s="4" customFormat="1" ht="36" customHeight="1" spans="1:16">
      <c r="A877" s="93" t="s">
        <v>1924</v>
      </c>
      <c r="B877" s="99">
        <v>1</v>
      </c>
      <c r="C877" s="94" t="s">
        <v>24</v>
      </c>
      <c r="D877" s="94" t="s">
        <v>74</v>
      </c>
      <c r="E877" s="99">
        <v>1</v>
      </c>
      <c r="F877" s="93" t="s">
        <v>1925</v>
      </c>
      <c r="G877" s="94" t="s">
        <v>191</v>
      </c>
      <c r="H877" s="94">
        <v>2022</v>
      </c>
      <c r="I877" s="94">
        <f t="shared" si="80"/>
        <v>60</v>
      </c>
      <c r="J877" s="104">
        <v>60</v>
      </c>
      <c r="K877" s="104"/>
      <c r="L877" s="104"/>
      <c r="M877" s="94" t="s">
        <v>33</v>
      </c>
      <c r="N877" s="94" t="s">
        <v>42</v>
      </c>
      <c r="O877" s="94" t="s">
        <v>35</v>
      </c>
      <c r="P877" s="94"/>
    </row>
    <row r="878" s="4" customFormat="1" ht="36" customHeight="1" spans="1:16">
      <c r="A878" s="93" t="s">
        <v>1926</v>
      </c>
      <c r="B878" s="99">
        <v>1</v>
      </c>
      <c r="C878" s="94" t="s">
        <v>24</v>
      </c>
      <c r="D878" s="94" t="s">
        <v>74</v>
      </c>
      <c r="E878" s="99">
        <v>1</v>
      </c>
      <c r="F878" s="93" t="s">
        <v>1927</v>
      </c>
      <c r="G878" s="94" t="s">
        <v>188</v>
      </c>
      <c r="H878" s="94">
        <v>2022</v>
      </c>
      <c r="I878" s="94">
        <f t="shared" si="80"/>
        <v>60</v>
      </c>
      <c r="J878" s="104">
        <v>60</v>
      </c>
      <c r="K878" s="104"/>
      <c r="L878" s="104"/>
      <c r="M878" s="94" t="s">
        <v>33</v>
      </c>
      <c r="N878" s="94" t="s">
        <v>42</v>
      </c>
      <c r="O878" s="94" t="s">
        <v>35</v>
      </c>
      <c r="P878" s="94"/>
    </row>
    <row r="879" s="4" customFormat="1" ht="36" customHeight="1" spans="1:16">
      <c r="A879" s="93" t="s">
        <v>1928</v>
      </c>
      <c r="B879" s="99">
        <v>1</v>
      </c>
      <c r="C879" s="94" t="s">
        <v>24</v>
      </c>
      <c r="D879" s="94" t="s">
        <v>74</v>
      </c>
      <c r="E879" s="99">
        <v>1</v>
      </c>
      <c r="F879" s="93" t="s">
        <v>1929</v>
      </c>
      <c r="G879" s="94" t="s">
        <v>185</v>
      </c>
      <c r="H879" s="94">
        <v>2022</v>
      </c>
      <c r="I879" s="94">
        <f t="shared" si="80"/>
        <v>30</v>
      </c>
      <c r="J879" s="104">
        <v>30</v>
      </c>
      <c r="K879" s="104"/>
      <c r="L879" s="104"/>
      <c r="M879" s="94" t="s">
        <v>33</v>
      </c>
      <c r="N879" s="94" t="s">
        <v>42</v>
      </c>
      <c r="O879" s="94" t="s">
        <v>35</v>
      </c>
      <c r="P879" s="94"/>
    </row>
    <row r="880" s="4" customFormat="1" ht="36" customHeight="1" spans="1:16">
      <c r="A880" s="93" t="s">
        <v>1930</v>
      </c>
      <c r="B880" s="99">
        <v>1</v>
      </c>
      <c r="C880" s="94" t="s">
        <v>24</v>
      </c>
      <c r="D880" s="94" t="s">
        <v>74</v>
      </c>
      <c r="E880" s="99">
        <v>1</v>
      </c>
      <c r="F880" s="93" t="s">
        <v>1931</v>
      </c>
      <c r="G880" s="94" t="s">
        <v>229</v>
      </c>
      <c r="H880" s="94">
        <v>2022</v>
      </c>
      <c r="I880" s="94">
        <f t="shared" si="80"/>
        <v>286</v>
      </c>
      <c r="J880" s="104">
        <v>286</v>
      </c>
      <c r="K880" s="104"/>
      <c r="L880" s="104"/>
      <c r="M880" s="94" t="s">
        <v>33</v>
      </c>
      <c r="N880" s="94" t="s">
        <v>42</v>
      </c>
      <c r="O880" s="94" t="s">
        <v>35</v>
      </c>
      <c r="P880" s="94"/>
    </row>
    <row r="881" s="4" customFormat="1" ht="36" customHeight="1" spans="1:16">
      <c r="A881" s="93" t="s">
        <v>1932</v>
      </c>
      <c r="B881" s="99">
        <v>1</v>
      </c>
      <c r="C881" s="94" t="s">
        <v>24</v>
      </c>
      <c r="D881" s="94" t="s">
        <v>74</v>
      </c>
      <c r="E881" s="99">
        <v>1</v>
      </c>
      <c r="F881" s="93" t="s">
        <v>1933</v>
      </c>
      <c r="G881" s="94" t="s">
        <v>168</v>
      </c>
      <c r="H881" s="94">
        <v>2022</v>
      </c>
      <c r="I881" s="94">
        <f t="shared" si="80"/>
        <v>100</v>
      </c>
      <c r="J881" s="104">
        <v>100</v>
      </c>
      <c r="K881" s="104"/>
      <c r="L881" s="104"/>
      <c r="M881" s="94" t="s">
        <v>33</v>
      </c>
      <c r="N881" s="94" t="s">
        <v>42</v>
      </c>
      <c r="O881" s="94" t="s">
        <v>35</v>
      </c>
      <c r="P881" s="94"/>
    </row>
    <row r="882" s="4" customFormat="1" ht="36" customHeight="1" spans="1:16">
      <c r="A882" s="93" t="s">
        <v>1934</v>
      </c>
      <c r="B882" s="99">
        <v>1</v>
      </c>
      <c r="C882" s="94" t="s">
        <v>24</v>
      </c>
      <c r="D882" s="94" t="s">
        <v>74</v>
      </c>
      <c r="E882" s="99">
        <v>1</v>
      </c>
      <c r="F882" s="93" t="s">
        <v>1935</v>
      </c>
      <c r="G882" s="94" t="s">
        <v>165</v>
      </c>
      <c r="H882" s="94">
        <v>2022</v>
      </c>
      <c r="I882" s="94">
        <f t="shared" si="80"/>
        <v>20</v>
      </c>
      <c r="J882" s="104">
        <v>20</v>
      </c>
      <c r="K882" s="104"/>
      <c r="L882" s="104"/>
      <c r="M882" s="94" t="s">
        <v>33</v>
      </c>
      <c r="N882" s="94" t="s">
        <v>42</v>
      </c>
      <c r="O882" s="94" t="s">
        <v>35</v>
      </c>
      <c r="P882" s="94"/>
    </row>
    <row r="883" s="4" customFormat="1" ht="36" customHeight="1" spans="1:16">
      <c r="A883" s="93" t="s">
        <v>1936</v>
      </c>
      <c r="B883" s="99">
        <v>1</v>
      </c>
      <c r="C883" s="94" t="s">
        <v>24</v>
      </c>
      <c r="D883" s="94" t="s">
        <v>74</v>
      </c>
      <c r="E883" s="99">
        <v>1</v>
      </c>
      <c r="F883" s="93" t="s">
        <v>1937</v>
      </c>
      <c r="G883" s="94" t="s">
        <v>162</v>
      </c>
      <c r="H883" s="94">
        <v>2022</v>
      </c>
      <c r="I883" s="94">
        <f t="shared" si="80"/>
        <v>60</v>
      </c>
      <c r="J883" s="104">
        <v>60</v>
      </c>
      <c r="K883" s="104"/>
      <c r="L883" s="104"/>
      <c r="M883" s="94" t="s">
        <v>33</v>
      </c>
      <c r="N883" s="94" t="s">
        <v>42</v>
      </c>
      <c r="O883" s="94" t="s">
        <v>35</v>
      </c>
      <c r="P883" s="94"/>
    </row>
    <row r="884" s="4" customFormat="1" ht="36" customHeight="1" spans="1:16">
      <c r="A884" s="93" t="s">
        <v>1938</v>
      </c>
      <c r="B884" s="99">
        <v>1</v>
      </c>
      <c r="C884" s="94" t="s">
        <v>24</v>
      </c>
      <c r="D884" s="94" t="s">
        <v>74</v>
      </c>
      <c r="E884" s="99">
        <v>1</v>
      </c>
      <c r="F884" s="93" t="s">
        <v>1939</v>
      </c>
      <c r="G884" s="94" t="s">
        <v>303</v>
      </c>
      <c r="H884" s="94">
        <v>2022</v>
      </c>
      <c r="I884" s="94">
        <f t="shared" si="80"/>
        <v>60</v>
      </c>
      <c r="J884" s="104">
        <v>60</v>
      </c>
      <c r="K884" s="104"/>
      <c r="L884" s="104"/>
      <c r="M884" s="94" t="s">
        <v>33</v>
      </c>
      <c r="N884" s="94" t="s">
        <v>42</v>
      </c>
      <c r="O884" s="94" t="s">
        <v>35</v>
      </c>
      <c r="P884" s="94"/>
    </row>
    <row r="885" s="4" customFormat="1" ht="36" customHeight="1" spans="1:16">
      <c r="A885" s="93" t="s">
        <v>1940</v>
      </c>
      <c r="B885" s="99">
        <v>1</v>
      </c>
      <c r="C885" s="94" t="s">
        <v>24</v>
      </c>
      <c r="D885" s="94" t="s">
        <v>74</v>
      </c>
      <c r="E885" s="99">
        <v>1</v>
      </c>
      <c r="F885" s="93" t="s">
        <v>1941</v>
      </c>
      <c r="G885" s="94" t="s">
        <v>179</v>
      </c>
      <c r="H885" s="94">
        <v>2022</v>
      </c>
      <c r="I885" s="94">
        <f t="shared" si="80"/>
        <v>60</v>
      </c>
      <c r="J885" s="104">
        <v>60</v>
      </c>
      <c r="K885" s="104"/>
      <c r="L885" s="104"/>
      <c r="M885" s="94" t="s">
        <v>33</v>
      </c>
      <c r="N885" s="94" t="s">
        <v>42</v>
      </c>
      <c r="O885" s="94" t="s">
        <v>35</v>
      </c>
      <c r="P885" s="94"/>
    </row>
    <row r="886" s="4" customFormat="1" ht="36" customHeight="1" spans="1:16">
      <c r="A886" s="93" t="s">
        <v>1942</v>
      </c>
      <c r="B886" s="99">
        <v>1</v>
      </c>
      <c r="C886" s="94" t="s">
        <v>24</v>
      </c>
      <c r="D886" s="94" t="s">
        <v>74</v>
      </c>
      <c r="E886" s="99">
        <v>1</v>
      </c>
      <c r="F886" s="93" t="s">
        <v>1943</v>
      </c>
      <c r="G886" s="94" t="s">
        <v>58</v>
      </c>
      <c r="H886" s="94">
        <v>2022</v>
      </c>
      <c r="I886" s="94">
        <f t="shared" si="80"/>
        <v>110</v>
      </c>
      <c r="J886" s="104">
        <v>110</v>
      </c>
      <c r="K886" s="104"/>
      <c r="L886" s="104"/>
      <c r="M886" s="94" t="s">
        <v>33</v>
      </c>
      <c r="N886" s="94" t="s">
        <v>42</v>
      </c>
      <c r="O886" s="94" t="s">
        <v>35</v>
      </c>
      <c r="P886" s="94"/>
    </row>
    <row r="887" s="4" customFormat="1" ht="36" customHeight="1" spans="1:16">
      <c r="A887" s="93" t="s">
        <v>1944</v>
      </c>
      <c r="B887" s="99">
        <v>1</v>
      </c>
      <c r="C887" s="94" t="s">
        <v>24</v>
      </c>
      <c r="D887" s="94" t="s">
        <v>74</v>
      </c>
      <c r="E887" s="99">
        <v>1</v>
      </c>
      <c r="F887" s="93" t="s">
        <v>1945</v>
      </c>
      <c r="G887" s="94" t="s">
        <v>173</v>
      </c>
      <c r="H887" s="94">
        <v>2022</v>
      </c>
      <c r="I887" s="94">
        <f t="shared" si="80"/>
        <v>60</v>
      </c>
      <c r="J887" s="104">
        <v>60</v>
      </c>
      <c r="K887" s="104"/>
      <c r="L887" s="104"/>
      <c r="M887" s="94" t="s">
        <v>33</v>
      </c>
      <c r="N887" s="94" t="s">
        <v>42</v>
      </c>
      <c r="O887" s="94" t="s">
        <v>35</v>
      </c>
      <c r="P887" s="94"/>
    </row>
    <row r="888" s="4" customFormat="1" ht="36" customHeight="1" spans="1:16">
      <c r="A888" s="93" t="s">
        <v>1946</v>
      </c>
      <c r="B888" s="99">
        <v>1</v>
      </c>
      <c r="C888" s="94" t="s">
        <v>24</v>
      </c>
      <c r="D888" s="94" t="s">
        <v>74</v>
      </c>
      <c r="E888" s="99">
        <v>1</v>
      </c>
      <c r="F888" s="93" t="s">
        <v>1947</v>
      </c>
      <c r="G888" s="94" t="s">
        <v>176</v>
      </c>
      <c r="H888" s="94">
        <v>2022</v>
      </c>
      <c r="I888" s="94">
        <f t="shared" si="80"/>
        <v>20</v>
      </c>
      <c r="J888" s="104">
        <v>20</v>
      </c>
      <c r="K888" s="104"/>
      <c r="L888" s="104"/>
      <c r="M888" s="94" t="s">
        <v>33</v>
      </c>
      <c r="N888" s="94" t="s">
        <v>42</v>
      </c>
      <c r="O888" s="94" t="s">
        <v>35</v>
      </c>
      <c r="P888" s="94"/>
    </row>
    <row r="889" s="4" customFormat="1" ht="36" customHeight="1" spans="1:16">
      <c r="A889" s="93" t="s">
        <v>1948</v>
      </c>
      <c r="B889" s="99">
        <v>1</v>
      </c>
      <c r="C889" s="94" t="s">
        <v>24</v>
      </c>
      <c r="D889" s="94" t="s">
        <v>74</v>
      </c>
      <c r="E889" s="99">
        <v>1</v>
      </c>
      <c r="F889" s="93" t="s">
        <v>1921</v>
      </c>
      <c r="G889" s="94" t="s">
        <v>425</v>
      </c>
      <c r="H889" s="94">
        <v>2022</v>
      </c>
      <c r="I889" s="94">
        <f t="shared" si="80"/>
        <v>20</v>
      </c>
      <c r="J889" s="104">
        <v>20</v>
      </c>
      <c r="K889" s="104"/>
      <c r="L889" s="104"/>
      <c r="M889" s="94" t="s">
        <v>33</v>
      </c>
      <c r="N889" s="94" t="s">
        <v>42</v>
      </c>
      <c r="O889" s="94" t="s">
        <v>35</v>
      </c>
      <c r="P889" s="94"/>
    </row>
    <row r="890" s="4" customFormat="1" ht="36" customHeight="1" spans="1:16">
      <c r="A890" s="93" t="s">
        <v>1949</v>
      </c>
      <c r="B890" s="99">
        <v>1</v>
      </c>
      <c r="C890" s="94" t="s">
        <v>24</v>
      </c>
      <c r="D890" s="94" t="s">
        <v>74</v>
      </c>
      <c r="E890" s="99">
        <v>1</v>
      </c>
      <c r="F890" s="93" t="s">
        <v>1921</v>
      </c>
      <c r="G890" s="94" t="s">
        <v>257</v>
      </c>
      <c r="H890" s="94">
        <v>2022</v>
      </c>
      <c r="I890" s="94">
        <f t="shared" si="80"/>
        <v>20</v>
      </c>
      <c r="J890" s="104">
        <v>20</v>
      </c>
      <c r="K890" s="104"/>
      <c r="L890" s="104"/>
      <c r="M890" s="94" t="s">
        <v>33</v>
      </c>
      <c r="N890" s="94" t="s">
        <v>42</v>
      </c>
      <c r="O890" s="94" t="s">
        <v>35</v>
      </c>
      <c r="P890" s="94"/>
    </row>
    <row r="891" s="4" customFormat="1" ht="36" customHeight="1" spans="1:16">
      <c r="A891" s="139" t="s">
        <v>1950</v>
      </c>
      <c r="B891" s="99">
        <v>1</v>
      </c>
      <c r="C891" s="94" t="s">
        <v>24</v>
      </c>
      <c r="D891" s="94" t="s">
        <v>74</v>
      </c>
      <c r="E891" s="99">
        <v>1</v>
      </c>
      <c r="F891" s="93" t="s">
        <v>1951</v>
      </c>
      <c r="G891" s="140" t="s">
        <v>58</v>
      </c>
      <c r="H891" s="94">
        <v>2022</v>
      </c>
      <c r="I891" s="94">
        <f t="shared" si="80"/>
        <v>111.32</v>
      </c>
      <c r="J891" s="104">
        <v>111.32</v>
      </c>
      <c r="K891" s="104"/>
      <c r="L891" s="104"/>
      <c r="M891" s="94" t="s">
        <v>33</v>
      </c>
      <c r="N891" s="94" t="s">
        <v>34</v>
      </c>
      <c r="O891" s="94" t="s">
        <v>35</v>
      </c>
      <c r="P891" s="94"/>
    </row>
    <row r="892" s="4" customFormat="1" ht="74" customHeight="1" spans="1:16">
      <c r="A892" s="139" t="s">
        <v>1952</v>
      </c>
      <c r="B892" s="99">
        <v>1</v>
      </c>
      <c r="C892" s="94" t="s">
        <v>24</v>
      </c>
      <c r="D892" s="94" t="s">
        <v>74</v>
      </c>
      <c r="E892" s="99">
        <v>1</v>
      </c>
      <c r="F892" s="93" t="s">
        <v>1953</v>
      </c>
      <c r="G892" s="140" t="s">
        <v>194</v>
      </c>
      <c r="H892" s="94">
        <v>2022</v>
      </c>
      <c r="I892" s="94">
        <f t="shared" si="80"/>
        <v>56</v>
      </c>
      <c r="J892" s="104">
        <v>56</v>
      </c>
      <c r="K892" s="104"/>
      <c r="L892" s="104"/>
      <c r="M892" s="94" t="s">
        <v>33</v>
      </c>
      <c r="N892" s="94" t="s">
        <v>34</v>
      </c>
      <c r="O892" s="94" t="s">
        <v>35</v>
      </c>
      <c r="P892" s="94"/>
    </row>
    <row r="893" s="4" customFormat="1" ht="74" customHeight="1" spans="1:16">
      <c r="A893" s="139" t="s">
        <v>1954</v>
      </c>
      <c r="B893" s="99">
        <v>1</v>
      </c>
      <c r="C893" s="94" t="s">
        <v>24</v>
      </c>
      <c r="D893" s="94" t="s">
        <v>74</v>
      </c>
      <c r="E893" s="99">
        <v>1</v>
      </c>
      <c r="F893" s="93" t="s">
        <v>1955</v>
      </c>
      <c r="G893" s="140" t="s">
        <v>159</v>
      </c>
      <c r="H893" s="94">
        <v>2022</v>
      </c>
      <c r="I893" s="94">
        <f t="shared" si="80"/>
        <v>54</v>
      </c>
      <c r="J893" s="104">
        <v>54</v>
      </c>
      <c r="K893" s="104"/>
      <c r="L893" s="104"/>
      <c r="M893" s="94" t="s">
        <v>33</v>
      </c>
      <c r="N893" s="94" t="s">
        <v>34</v>
      </c>
      <c r="O893" s="94" t="s">
        <v>35</v>
      </c>
      <c r="P893" s="94"/>
    </row>
    <row r="894" s="4" customFormat="1" ht="74" customHeight="1" spans="1:16">
      <c r="A894" s="139" t="s">
        <v>1956</v>
      </c>
      <c r="B894" s="99">
        <v>1</v>
      </c>
      <c r="C894" s="94" t="s">
        <v>24</v>
      </c>
      <c r="D894" s="94" t="s">
        <v>74</v>
      </c>
      <c r="E894" s="99">
        <v>1</v>
      </c>
      <c r="F894" s="93" t="s">
        <v>1957</v>
      </c>
      <c r="G894" s="140" t="s">
        <v>191</v>
      </c>
      <c r="H894" s="94">
        <v>2022</v>
      </c>
      <c r="I894" s="94">
        <f t="shared" si="80"/>
        <v>21</v>
      </c>
      <c r="J894" s="104">
        <v>21</v>
      </c>
      <c r="K894" s="104"/>
      <c r="L894" s="104"/>
      <c r="M894" s="94" t="s">
        <v>33</v>
      </c>
      <c r="N894" s="94" t="s">
        <v>34</v>
      </c>
      <c r="O894" s="94" t="s">
        <v>35</v>
      </c>
      <c r="P894" s="94"/>
    </row>
    <row r="895" s="4" customFormat="1" ht="74" customHeight="1" spans="1:16">
      <c r="A895" s="139" t="s">
        <v>1958</v>
      </c>
      <c r="B895" s="99">
        <v>1</v>
      </c>
      <c r="C895" s="94" t="s">
        <v>24</v>
      </c>
      <c r="D895" s="94" t="s">
        <v>74</v>
      </c>
      <c r="E895" s="99">
        <v>1</v>
      </c>
      <c r="F895" s="93" t="s">
        <v>1959</v>
      </c>
      <c r="G895" s="140" t="s">
        <v>188</v>
      </c>
      <c r="H895" s="94">
        <v>2022</v>
      </c>
      <c r="I895" s="94">
        <f t="shared" si="80"/>
        <v>47</v>
      </c>
      <c r="J895" s="104">
        <v>47</v>
      </c>
      <c r="K895" s="104"/>
      <c r="L895" s="104"/>
      <c r="M895" s="94" t="s">
        <v>33</v>
      </c>
      <c r="N895" s="94" t="s">
        <v>34</v>
      </c>
      <c r="O895" s="94" t="s">
        <v>35</v>
      </c>
      <c r="P895" s="94"/>
    </row>
    <row r="896" s="4" customFormat="1" ht="74" customHeight="1" spans="1:16">
      <c r="A896" s="139" t="s">
        <v>1960</v>
      </c>
      <c r="B896" s="99">
        <v>1</v>
      </c>
      <c r="C896" s="94" t="s">
        <v>24</v>
      </c>
      <c r="D896" s="94" t="s">
        <v>74</v>
      </c>
      <c r="E896" s="99">
        <v>1</v>
      </c>
      <c r="F896" s="93" t="s">
        <v>1961</v>
      </c>
      <c r="G896" s="140" t="s">
        <v>185</v>
      </c>
      <c r="H896" s="94">
        <v>2022</v>
      </c>
      <c r="I896" s="94">
        <f t="shared" si="80"/>
        <v>12</v>
      </c>
      <c r="J896" s="104">
        <v>12</v>
      </c>
      <c r="K896" s="104"/>
      <c r="L896" s="104"/>
      <c r="M896" s="94" t="s">
        <v>33</v>
      </c>
      <c r="N896" s="94" t="s">
        <v>34</v>
      </c>
      <c r="O896" s="94" t="s">
        <v>35</v>
      </c>
      <c r="P896" s="94"/>
    </row>
    <row r="897" s="4" customFormat="1" ht="74" customHeight="1" spans="1:16">
      <c r="A897" s="139" t="s">
        <v>1962</v>
      </c>
      <c r="B897" s="99">
        <v>1</v>
      </c>
      <c r="C897" s="94" t="s">
        <v>24</v>
      </c>
      <c r="D897" s="94" t="s">
        <v>74</v>
      </c>
      <c r="E897" s="99">
        <v>1</v>
      </c>
      <c r="F897" s="93" t="s">
        <v>1963</v>
      </c>
      <c r="G897" s="140" t="s">
        <v>32</v>
      </c>
      <c r="H897" s="94">
        <v>2022</v>
      </c>
      <c r="I897" s="94">
        <f t="shared" si="80"/>
        <v>33</v>
      </c>
      <c r="J897" s="104">
        <v>33</v>
      </c>
      <c r="K897" s="104"/>
      <c r="L897" s="104"/>
      <c r="M897" s="94" t="s">
        <v>33</v>
      </c>
      <c r="N897" s="94" t="s">
        <v>34</v>
      </c>
      <c r="O897" s="94" t="s">
        <v>35</v>
      </c>
      <c r="P897" s="94"/>
    </row>
    <row r="898" s="4" customFormat="1" ht="74" customHeight="1" spans="1:16">
      <c r="A898" s="139" t="s">
        <v>1964</v>
      </c>
      <c r="B898" s="99">
        <v>1</v>
      </c>
      <c r="C898" s="94" t="s">
        <v>24</v>
      </c>
      <c r="D898" s="94" t="s">
        <v>74</v>
      </c>
      <c r="E898" s="99">
        <v>1</v>
      </c>
      <c r="F898" s="93" t="s">
        <v>1965</v>
      </c>
      <c r="G898" s="140" t="s">
        <v>229</v>
      </c>
      <c r="H898" s="94">
        <v>2022</v>
      </c>
      <c r="I898" s="94">
        <f t="shared" si="80"/>
        <v>24</v>
      </c>
      <c r="J898" s="104">
        <v>24</v>
      </c>
      <c r="K898" s="104"/>
      <c r="L898" s="104"/>
      <c r="M898" s="94" t="s">
        <v>33</v>
      </c>
      <c r="N898" s="94" t="s">
        <v>34</v>
      </c>
      <c r="O898" s="94" t="s">
        <v>35</v>
      </c>
      <c r="P898" s="94"/>
    </row>
    <row r="899" s="4" customFormat="1" ht="74" customHeight="1" spans="1:16">
      <c r="A899" s="139" t="s">
        <v>1966</v>
      </c>
      <c r="B899" s="99">
        <v>1</v>
      </c>
      <c r="C899" s="94" t="s">
        <v>24</v>
      </c>
      <c r="D899" s="94" t="s">
        <v>74</v>
      </c>
      <c r="E899" s="99">
        <v>1</v>
      </c>
      <c r="F899" s="93" t="s">
        <v>1967</v>
      </c>
      <c r="G899" s="140" t="s">
        <v>168</v>
      </c>
      <c r="H899" s="94">
        <v>2022</v>
      </c>
      <c r="I899" s="94">
        <f t="shared" si="80"/>
        <v>24</v>
      </c>
      <c r="J899" s="104">
        <v>24</v>
      </c>
      <c r="K899" s="104"/>
      <c r="L899" s="104"/>
      <c r="M899" s="94" t="s">
        <v>33</v>
      </c>
      <c r="N899" s="94" t="s">
        <v>34</v>
      </c>
      <c r="O899" s="94" t="s">
        <v>35</v>
      </c>
      <c r="P899" s="94"/>
    </row>
    <row r="900" s="4" customFormat="1" ht="74" customHeight="1" spans="1:16">
      <c r="A900" s="139" t="s">
        <v>1968</v>
      </c>
      <c r="B900" s="99">
        <v>1</v>
      </c>
      <c r="C900" s="94" t="s">
        <v>24</v>
      </c>
      <c r="D900" s="94" t="s">
        <v>74</v>
      </c>
      <c r="E900" s="99">
        <v>1</v>
      </c>
      <c r="F900" s="93" t="s">
        <v>1969</v>
      </c>
      <c r="G900" s="140" t="s">
        <v>165</v>
      </c>
      <c r="H900" s="94">
        <v>2022</v>
      </c>
      <c r="I900" s="94">
        <f t="shared" si="80"/>
        <v>21</v>
      </c>
      <c r="J900" s="104">
        <v>21</v>
      </c>
      <c r="K900" s="104"/>
      <c r="L900" s="104"/>
      <c r="M900" s="94" t="s">
        <v>33</v>
      </c>
      <c r="N900" s="94" t="s">
        <v>34</v>
      </c>
      <c r="O900" s="94" t="s">
        <v>35</v>
      </c>
      <c r="P900" s="94"/>
    </row>
    <row r="901" s="4" customFormat="1" ht="74" customHeight="1" spans="1:16">
      <c r="A901" s="139" t="s">
        <v>1970</v>
      </c>
      <c r="B901" s="99">
        <v>1</v>
      </c>
      <c r="C901" s="94" t="s">
        <v>24</v>
      </c>
      <c r="D901" s="94" t="s">
        <v>74</v>
      </c>
      <c r="E901" s="99">
        <v>1</v>
      </c>
      <c r="F901" s="93" t="s">
        <v>1971</v>
      </c>
      <c r="G901" s="140" t="s">
        <v>162</v>
      </c>
      <c r="H901" s="94">
        <v>2022</v>
      </c>
      <c r="I901" s="94">
        <f t="shared" si="80"/>
        <v>36</v>
      </c>
      <c r="J901" s="104">
        <v>36</v>
      </c>
      <c r="K901" s="104"/>
      <c r="L901" s="104"/>
      <c r="M901" s="94" t="s">
        <v>33</v>
      </c>
      <c r="N901" s="94" t="s">
        <v>34</v>
      </c>
      <c r="O901" s="94" t="s">
        <v>35</v>
      </c>
      <c r="P901" s="94"/>
    </row>
    <row r="902" s="4" customFormat="1" ht="74" customHeight="1" spans="1:16">
      <c r="A902" s="139" t="s">
        <v>1972</v>
      </c>
      <c r="B902" s="99">
        <v>1</v>
      </c>
      <c r="C902" s="94" t="s">
        <v>24</v>
      </c>
      <c r="D902" s="94" t="s">
        <v>74</v>
      </c>
      <c r="E902" s="99">
        <v>1</v>
      </c>
      <c r="F902" s="93" t="s">
        <v>1973</v>
      </c>
      <c r="G902" s="140" t="s">
        <v>303</v>
      </c>
      <c r="H902" s="94">
        <v>2022</v>
      </c>
      <c r="I902" s="94">
        <f t="shared" si="80"/>
        <v>42</v>
      </c>
      <c r="J902" s="104">
        <v>42</v>
      </c>
      <c r="K902" s="104"/>
      <c r="L902" s="104"/>
      <c r="M902" s="94" t="s">
        <v>33</v>
      </c>
      <c r="N902" s="94" t="s">
        <v>34</v>
      </c>
      <c r="O902" s="94" t="s">
        <v>35</v>
      </c>
      <c r="P902" s="94"/>
    </row>
    <row r="903" s="4" customFormat="1" ht="74" customHeight="1" spans="1:16">
      <c r="A903" s="139" t="s">
        <v>1974</v>
      </c>
      <c r="B903" s="99">
        <v>1</v>
      </c>
      <c r="C903" s="94" t="s">
        <v>24</v>
      </c>
      <c r="D903" s="94" t="s">
        <v>74</v>
      </c>
      <c r="E903" s="99">
        <v>1</v>
      </c>
      <c r="F903" s="93" t="s">
        <v>1975</v>
      </c>
      <c r="G903" s="140" t="s">
        <v>179</v>
      </c>
      <c r="H903" s="94">
        <v>2022</v>
      </c>
      <c r="I903" s="94">
        <f t="shared" si="80"/>
        <v>18</v>
      </c>
      <c r="J903" s="104">
        <v>18</v>
      </c>
      <c r="K903" s="104"/>
      <c r="L903" s="104"/>
      <c r="M903" s="94" t="s">
        <v>33</v>
      </c>
      <c r="N903" s="94" t="s">
        <v>34</v>
      </c>
      <c r="O903" s="94" t="s">
        <v>35</v>
      </c>
      <c r="P903" s="94"/>
    </row>
    <row r="904" s="4" customFormat="1" ht="74" customHeight="1" spans="1:16">
      <c r="A904" s="139" t="s">
        <v>1976</v>
      </c>
      <c r="B904" s="99">
        <v>1</v>
      </c>
      <c r="C904" s="94" t="s">
        <v>24</v>
      </c>
      <c r="D904" s="94" t="s">
        <v>74</v>
      </c>
      <c r="E904" s="99">
        <v>1</v>
      </c>
      <c r="F904" s="93" t="s">
        <v>1977</v>
      </c>
      <c r="G904" s="140" t="s">
        <v>182</v>
      </c>
      <c r="H904" s="94">
        <v>2022</v>
      </c>
      <c r="I904" s="94">
        <f t="shared" si="80"/>
        <v>21</v>
      </c>
      <c r="J904" s="104">
        <v>21</v>
      </c>
      <c r="K904" s="104"/>
      <c r="L904" s="104"/>
      <c r="M904" s="94" t="s">
        <v>33</v>
      </c>
      <c r="N904" s="94" t="s">
        <v>34</v>
      </c>
      <c r="O904" s="94" t="s">
        <v>35</v>
      </c>
      <c r="P904" s="94"/>
    </row>
    <row r="905" s="4" customFormat="1" ht="74" customHeight="1" spans="1:16">
      <c r="A905" s="139" t="s">
        <v>1978</v>
      </c>
      <c r="B905" s="99">
        <v>1</v>
      </c>
      <c r="C905" s="94" t="s">
        <v>24</v>
      </c>
      <c r="D905" s="94" t="s">
        <v>74</v>
      </c>
      <c r="E905" s="99">
        <v>1</v>
      </c>
      <c r="F905" s="93" t="s">
        <v>1979</v>
      </c>
      <c r="G905" s="140" t="s">
        <v>58</v>
      </c>
      <c r="H905" s="94">
        <v>2022</v>
      </c>
      <c r="I905" s="94">
        <f t="shared" si="80"/>
        <v>36</v>
      </c>
      <c r="J905" s="104">
        <v>36</v>
      </c>
      <c r="K905" s="104"/>
      <c r="L905" s="104"/>
      <c r="M905" s="94" t="s">
        <v>33</v>
      </c>
      <c r="N905" s="94" t="s">
        <v>34</v>
      </c>
      <c r="O905" s="94" t="s">
        <v>35</v>
      </c>
      <c r="P905" s="94"/>
    </row>
    <row r="906" s="4" customFormat="1" ht="74" customHeight="1" spans="1:16">
      <c r="A906" s="139" t="s">
        <v>1980</v>
      </c>
      <c r="B906" s="99">
        <v>1</v>
      </c>
      <c r="C906" s="94" t="s">
        <v>24</v>
      </c>
      <c r="D906" s="94" t="s">
        <v>74</v>
      </c>
      <c r="E906" s="99">
        <v>1</v>
      </c>
      <c r="F906" s="93" t="s">
        <v>1981</v>
      </c>
      <c r="G906" s="140" t="s">
        <v>173</v>
      </c>
      <c r="H906" s="94">
        <v>2022</v>
      </c>
      <c r="I906" s="94">
        <f t="shared" si="80"/>
        <v>27</v>
      </c>
      <c r="J906" s="104">
        <v>27</v>
      </c>
      <c r="K906" s="104"/>
      <c r="L906" s="104"/>
      <c r="M906" s="94" t="s">
        <v>33</v>
      </c>
      <c r="N906" s="94" t="s">
        <v>34</v>
      </c>
      <c r="O906" s="94" t="s">
        <v>35</v>
      </c>
      <c r="P906" s="94"/>
    </row>
    <row r="907" s="4" customFormat="1" ht="74" customHeight="1" spans="1:16">
      <c r="A907" s="139" t="s">
        <v>1982</v>
      </c>
      <c r="B907" s="99">
        <v>1</v>
      </c>
      <c r="C907" s="94" t="s">
        <v>24</v>
      </c>
      <c r="D907" s="94" t="s">
        <v>74</v>
      </c>
      <c r="E907" s="99">
        <v>1</v>
      </c>
      <c r="F907" s="93" t="s">
        <v>1983</v>
      </c>
      <c r="G907" s="140" t="s">
        <v>425</v>
      </c>
      <c r="H907" s="94">
        <v>2022</v>
      </c>
      <c r="I907" s="94">
        <f t="shared" si="80"/>
        <v>27</v>
      </c>
      <c r="J907" s="104">
        <v>27</v>
      </c>
      <c r="K907" s="104"/>
      <c r="L907" s="104"/>
      <c r="M907" s="94" t="s">
        <v>33</v>
      </c>
      <c r="N907" s="94" t="s">
        <v>34</v>
      </c>
      <c r="O907" s="94" t="s">
        <v>35</v>
      </c>
      <c r="P907" s="94"/>
    </row>
    <row r="908" s="4" customFormat="1" ht="74" customHeight="1" spans="1:16">
      <c r="A908" s="139" t="s">
        <v>1984</v>
      </c>
      <c r="B908" s="99">
        <v>1</v>
      </c>
      <c r="C908" s="94" t="s">
        <v>24</v>
      </c>
      <c r="D908" s="94" t="s">
        <v>74</v>
      </c>
      <c r="E908" s="99">
        <v>1</v>
      </c>
      <c r="F908" s="93" t="s">
        <v>1985</v>
      </c>
      <c r="G908" s="140" t="s">
        <v>257</v>
      </c>
      <c r="H908" s="94">
        <v>2022</v>
      </c>
      <c r="I908" s="94">
        <f t="shared" si="80"/>
        <v>39</v>
      </c>
      <c r="J908" s="104">
        <v>39</v>
      </c>
      <c r="K908" s="104"/>
      <c r="L908" s="104"/>
      <c r="M908" s="94" t="s">
        <v>33</v>
      </c>
      <c r="N908" s="94" t="s">
        <v>34</v>
      </c>
      <c r="O908" s="94" t="s">
        <v>35</v>
      </c>
      <c r="P908" s="94"/>
    </row>
    <row r="909" s="4" customFormat="1" ht="39" customHeight="1" spans="1:16">
      <c r="A909" s="139" t="s">
        <v>1986</v>
      </c>
      <c r="B909" s="99">
        <v>1</v>
      </c>
      <c r="C909" s="94" t="s">
        <v>24</v>
      </c>
      <c r="D909" s="94" t="s">
        <v>74</v>
      </c>
      <c r="E909" s="99">
        <v>1</v>
      </c>
      <c r="F909" s="93" t="s">
        <v>1987</v>
      </c>
      <c r="G909" s="140" t="s">
        <v>257</v>
      </c>
      <c r="H909" s="94">
        <v>2022</v>
      </c>
      <c r="I909" s="94">
        <f t="shared" si="80"/>
        <v>13</v>
      </c>
      <c r="J909" s="104">
        <v>13</v>
      </c>
      <c r="K909" s="104"/>
      <c r="L909" s="104"/>
      <c r="M909" s="94" t="s">
        <v>33</v>
      </c>
      <c r="N909" s="94" t="s">
        <v>34</v>
      </c>
      <c r="O909" s="94" t="s">
        <v>35</v>
      </c>
      <c r="P909" s="94"/>
    </row>
    <row r="910" s="4" customFormat="1" ht="47" customHeight="1" spans="1:16">
      <c r="A910" s="139" t="s">
        <v>1988</v>
      </c>
      <c r="B910" s="99">
        <v>1</v>
      </c>
      <c r="C910" s="94" t="s">
        <v>24</v>
      </c>
      <c r="D910" s="94" t="s">
        <v>74</v>
      </c>
      <c r="E910" s="99">
        <v>1</v>
      </c>
      <c r="F910" s="93" t="s">
        <v>1989</v>
      </c>
      <c r="G910" s="94" t="s">
        <v>1191</v>
      </c>
      <c r="H910" s="94">
        <v>2022</v>
      </c>
      <c r="I910" s="94">
        <f t="shared" si="80"/>
        <v>235</v>
      </c>
      <c r="J910" s="104">
        <v>235</v>
      </c>
      <c r="K910" s="104"/>
      <c r="L910" s="104"/>
      <c r="M910" s="94" t="s">
        <v>33</v>
      </c>
      <c r="N910" s="94" t="s">
        <v>34</v>
      </c>
      <c r="O910" s="94" t="s">
        <v>35</v>
      </c>
      <c r="P910" s="94"/>
    </row>
    <row r="911" s="4" customFormat="1" ht="47" customHeight="1" spans="1:16">
      <c r="A911" s="93" t="s">
        <v>1990</v>
      </c>
      <c r="B911" s="94">
        <v>1</v>
      </c>
      <c r="C911" s="94" t="s">
        <v>24</v>
      </c>
      <c r="D911" s="94" t="s">
        <v>1991</v>
      </c>
      <c r="E911" s="94">
        <v>33</v>
      </c>
      <c r="F911" s="93" t="s">
        <v>1992</v>
      </c>
      <c r="G911" s="94" t="s">
        <v>303</v>
      </c>
      <c r="H911" s="94">
        <v>2022</v>
      </c>
      <c r="I911" s="94">
        <f t="shared" si="80"/>
        <v>10</v>
      </c>
      <c r="J911" s="104"/>
      <c r="K911" s="104">
        <v>10</v>
      </c>
      <c r="L911" s="104"/>
      <c r="M911" s="94" t="s">
        <v>350</v>
      </c>
      <c r="N911" s="94" t="s">
        <v>34</v>
      </c>
      <c r="O911" s="94" t="s">
        <v>35</v>
      </c>
      <c r="P911" s="94"/>
    </row>
    <row r="912" s="4" customFormat="1" ht="93" customHeight="1" spans="1:16">
      <c r="A912" s="108" t="s">
        <v>1993</v>
      </c>
      <c r="B912" s="105">
        <v>1</v>
      </c>
      <c r="C912" s="105" t="s">
        <v>24</v>
      </c>
      <c r="D912" s="105" t="s">
        <v>1790</v>
      </c>
      <c r="E912" s="105">
        <v>1</v>
      </c>
      <c r="F912" s="108" t="s">
        <v>1994</v>
      </c>
      <c r="G912" s="105" t="s">
        <v>32</v>
      </c>
      <c r="H912" s="105">
        <v>2022</v>
      </c>
      <c r="I912" s="94">
        <f t="shared" si="80"/>
        <v>650</v>
      </c>
      <c r="J912" s="104">
        <v>0</v>
      </c>
      <c r="K912" s="104">
        <v>650</v>
      </c>
      <c r="L912" s="104"/>
      <c r="M912" s="94" t="s">
        <v>33</v>
      </c>
      <c r="N912" s="94" t="s">
        <v>34</v>
      </c>
      <c r="O912" s="94" t="s">
        <v>35</v>
      </c>
      <c r="P912" s="94"/>
    </row>
    <row r="913" s="4" customFormat="1" ht="72" customHeight="1" spans="1:16">
      <c r="A913" s="108" t="s">
        <v>1995</v>
      </c>
      <c r="B913" s="105">
        <v>1</v>
      </c>
      <c r="C913" s="105" t="s">
        <v>24</v>
      </c>
      <c r="D913" s="105" t="s">
        <v>1790</v>
      </c>
      <c r="E913" s="105">
        <v>1</v>
      </c>
      <c r="F913" s="108" t="s">
        <v>1996</v>
      </c>
      <c r="G913" s="105" t="s">
        <v>159</v>
      </c>
      <c r="H913" s="105">
        <v>2022</v>
      </c>
      <c r="I913" s="94">
        <f t="shared" si="80"/>
        <v>500</v>
      </c>
      <c r="J913" s="104">
        <v>0</v>
      </c>
      <c r="K913" s="104">
        <v>500</v>
      </c>
      <c r="L913" s="104"/>
      <c r="M913" s="94" t="s">
        <v>350</v>
      </c>
      <c r="N913" s="94" t="s">
        <v>34</v>
      </c>
      <c r="O913" s="94" t="s">
        <v>35</v>
      </c>
      <c r="P913" s="94"/>
    </row>
    <row r="914" s="4" customFormat="1" ht="72" customHeight="1" spans="1:16">
      <c r="A914" s="108" t="s">
        <v>1997</v>
      </c>
      <c r="B914" s="105">
        <v>1</v>
      </c>
      <c r="C914" s="105" t="s">
        <v>24</v>
      </c>
      <c r="D914" s="105" t="s">
        <v>1790</v>
      </c>
      <c r="E914" s="105">
        <v>1</v>
      </c>
      <c r="F914" s="108" t="s">
        <v>1998</v>
      </c>
      <c r="G914" s="105" t="s">
        <v>32</v>
      </c>
      <c r="H914" s="105">
        <v>2022</v>
      </c>
      <c r="I914" s="94">
        <f t="shared" si="80"/>
        <v>500</v>
      </c>
      <c r="J914" s="104">
        <v>0</v>
      </c>
      <c r="K914" s="104">
        <v>500</v>
      </c>
      <c r="L914" s="104"/>
      <c r="M914" s="94" t="s">
        <v>350</v>
      </c>
      <c r="N914" s="94" t="s">
        <v>34</v>
      </c>
      <c r="O914" s="94" t="s">
        <v>35</v>
      </c>
      <c r="P914" s="94"/>
    </row>
    <row r="915" s="4" customFormat="1" ht="41" customHeight="1" spans="1:16">
      <c r="A915" s="93" t="s">
        <v>1999</v>
      </c>
      <c r="B915" s="94">
        <v>1</v>
      </c>
      <c r="C915" s="94" t="s">
        <v>24</v>
      </c>
      <c r="D915" s="94" t="s">
        <v>1790</v>
      </c>
      <c r="E915" s="94">
        <v>1</v>
      </c>
      <c r="F915" s="93" t="s">
        <v>2000</v>
      </c>
      <c r="G915" s="94"/>
      <c r="H915" s="94">
        <v>2022</v>
      </c>
      <c r="I915" s="94">
        <f t="shared" si="80"/>
        <v>2346</v>
      </c>
      <c r="J915" s="104"/>
      <c r="K915" s="104">
        <v>2346</v>
      </c>
      <c r="L915" s="104"/>
      <c r="M915" s="94" t="s">
        <v>350</v>
      </c>
      <c r="N915" s="94" t="s">
        <v>34</v>
      </c>
      <c r="O915" s="94" t="s">
        <v>35</v>
      </c>
      <c r="P915" s="94"/>
    </row>
    <row r="916" s="4" customFormat="1" ht="63" customHeight="1" spans="1:16">
      <c r="A916" s="93" t="s">
        <v>2001</v>
      </c>
      <c r="B916" s="94">
        <v>1</v>
      </c>
      <c r="C916" s="94" t="s">
        <v>24</v>
      </c>
      <c r="D916" s="94" t="s">
        <v>1790</v>
      </c>
      <c r="E916" s="94">
        <v>1</v>
      </c>
      <c r="F916" s="93" t="s">
        <v>2002</v>
      </c>
      <c r="G916" s="94" t="s">
        <v>32</v>
      </c>
      <c r="H916" s="94">
        <v>2022</v>
      </c>
      <c r="I916" s="94">
        <f t="shared" si="80"/>
        <v>953</v>
      </c>
      <c r="J916" s="104"/>
      <c r="K916" s="104">
        <v>953</v>
      </c>
      <c r="L916" s="104"/>
      <c r="M916" s="94" t="s">
        <v>350</v>
      </c>
      <c r="N916" s="94" t="s">
        <v>34</v>
      </c>
      <c r="O916" s="94" t="s">
        <v>35</v>
      </c>
      <c r="P916" s="94"/>
    </row>
    <row r="917" s="4" customFormat="1" ht="120" customHeight="1" spans="1:16">
      <c r="A917" s="93" t="s">
        <v>2003</v>
      </c>
      <c r="B917" s="94">
        <v>1</v>
      </c>
      <c r="C917" s="94" t="s">
        <v>24</v>
      </c>
      <c r="D917" s="94" t="s">
        <v>1790</v>
      </c>
      <c r="E917" s="94">
        <v>1</v>
      </c>
      <c r="F917" s="93" t="s">
        <v>2004</v>
      </c>
      <c r="G917" s="94" t="s">
        <v>194</v>
      </c>
      <c r="H917" s="94">
        <v>2022</v>
      </c>
      <c r="I917" s="94">
        <f t="shared" si="80"/>
        <v>880</v>
      </c>
      <c r="J917" s="104"/>
      <c r="K917" s="104">
        <v>880</v>
      </c>
      <c r="L917" s="104"/>
      <c r="M917" s="94" t="s">
        <v>350</v>
      </c>
      <c r="N917" s="94"/>
      <c r="O917" s="94" t="s">
        <v>35</v>
      </c>
      <c r="P917" s="94"/>
    </row>
    <row r="918" s="4" customFormat="1" ht="41" customHeight="1" spans="1:16">
      <c r="A918" s="93" t="s">
        <v>2005</v>
      </c>
      <c r="B918" s="94">
        <v>1</v>
      </c>
      <c r="C918" s="94" t="s">
        <v>24</v>
      </c>
      <c r="D918" s="94" t="s">
        <v>1790</v>
      </c>
      <c r="E918" s="94">
        <v>1</v>
      </c>
      <c r="F918" s="93" t="s">
        <v>2006</v>
      </c>
      <c r="G918" s="94" t="s">
        <v>32</v>
      </c>
      <c r="H918" s="94">
        <v>2022</v>
      </c>
      <c r="I918" s="94">
        <f t="shared" si="80"/>
        <v>20</v>
      </c>
      <c r="J918" s="104"/>
      <c r="K918" s="104">
        <v>20</v>
      </c>
      <c r="L918" s="104"/>
      <c r="M918" s="94" t="s">
        <v>350</v>
      </c>
      <c r="N918" s="94"/>
      <c r="O918" s="94" t="s">
        <v>35</v>
      </c>
      <c r="P918" s="94"/>
    </row>
    <row r="919" s="4" customFormat="1" ht="41" customHeight="1" spans="1:16">
      <c r="A919" s="93" t="s">
        <v>2005</v>
      </c>
      <c r="B919" s="94">
        <v>1</v>
      </c>
      <c r="C919" s="94" t="s">
        <v>24</v>
      </c>
      <c r="D919" s="94" t="s">
        <v>1790</v>
      </c>
      <c r="E919" s="94">
        <v>1</v>
      </c>
      <c r="F919" s="93" t="s">
        <v>2007</v>
      </c>
      <c r="G919" s="94" t="s">
        <v>168</v>
      </c>
      <c r="H919" s="94">
        <v>2022</v>
      </c>
      <c r="I919" s="94">
        <f t="shared" si="80"/>
        <v>20</v>
      </c>
      <c r="J919" s="104"/>
      <c r="K919" s="104">
        <v>20</v>
      </c>
      <c r="L919" s="104"/>
      <c r="M919" s="94" t="s">
        <v>350</v>
      </c>
      <c r="N919" s="94"/>
      <c r="O919" s="94" t="s">
        <v>35</v>
      </c>
      <c r="P919" s="94"/>
    </row>
    <row r="920" s="4" customFormat="1" ht="41" customHeight="1" spans="1:16">
      <c r="A920" s="93" t="s">
        <v>2005</v>
      </c>
      <c r="B920" s="94">
        <v>1</v>
      </c>
      <c r="C920" s="94" t="s">
        <v>24</v>
      </c>
      <c r="D920" s="94" t="s">
        <v>1790</v>
      </c>
      <c r="E920" s="94">
        <v>1</v>
      </c>
      <c r="F920" s="93" t="s">
        <v>2008</v>
      </c>
      <c r="G920" s="94" t="s">
        <v>176</v>
      </c>
      <c r="H920" s="94">
        <v>2022</v>
      </c>
      <c r="I920" s="94">
        <f t="shared" si="80"/>
        <v>15</v>
      </c>
      <c r="J920" s="104"/>
      <c r="K920" s="104">
        <v>15</v>
      </c>
      <c r="L920" s="104"/>
      <c r="M920" s="94" t="s">
        <v>350</v>
      </c>
      <c r="N920" s="94"/>
      <c r="O920" s="94" t="s">
        <v>35</v>
      </c>
      <c r="P920" s="94"/>
    </row>
    <row r="921" s="4" customFormat="1" ht="41" customHeight="1" spans="1:16">
      <c r="A921" s="93" t="s">
        <v>2005</v>
      </c>
      <c r="B921" s="94">
        <v>1</v>
      </c>
      <c r="C921" s="94" t="s">
        <v>24</v>
      </c>
      <c r="D921" s="94" t="s">
        <v>1790</v>
      </c>
      <c r="E921" s="94">
        <v>1</v>
      </c>
      <c r="F921" s="93" t="s">
        <v>2009</v>
      </c>
      <c r="G921" s="94" t="s">
        <v>185</v>
      </c>
      <c r="H921" s="94">
        <v>2022</v>
      </c>
      <c r="I921" s="94">
        <f t="shared" si="80"/>
        <v>15</v>
      </c>
      <c r="J921" s="104"/>
      <c r="K921" s="104">
        <v>15</v>
      </c>
      <c r="L921" s="104"/>
      <c r="M921" s="94" t="s">
        <v>350</v>
      </c>
      <c r="N921" s="94"/>
      <c r="O921" s="94" t="s">
        <v>35</v>
      </c>
      <c r="P921" s="94"/>
    </row>
    <row r="922" s="4" customFormat="1" ht="41" customHeight="1" spans="1:16">
      <c r="A922" s="142" t="s">
        <v>2010</v>
      </c>
      <c r="B922" s="94">
        <v>1</v>
      </c>
      <c r="C922" s="94" t="s">
        <v>24</v>
      </c>
      <c r="D922" s="94" t="s">
        <v>74</v>
      </c>
      <c r="E922" s="94">
        <v>1</v>
      </c>
      <c r="F922" s="121" t="s">
        <v>2011</v>
      </c>
      <c r="G922" s="122" t="s">
        <v>2012</v>
      </c>
      <c r="H922" s="94">
        <v>2022</v>
      </c>
      <c r="I922" s="94">
        <f t="shared" si="80"/>
        <v>21.9</v>
      </c>
      <c r="J922" s="104">
        <v>21.9</v>
      </c>
      <c r="K922" s="104"/>
      <c r="L922" s="104"/>
      <c r="M922" s="94" t="s">
        <v>350</v>
      </c>
      <c r="N922" s="94" t="s">
        <v>34</v>
      </c>
      <c r="O922" s="94"/>
      <c r="P922" s="94"/>
    </row>
    <row r="923" s="4" customFormat="1" ht="62" customHeight="1" spans="1:16">
      <c r="A923" s="142" t="s">
        <v>2013</v>
      </c>
      <c r="B923" s="94">
        <v>1</v>
      </c>
      <c r="C923" s="94" t="s">
        <v>24</v>
      </c>
      <c r="D923" s="94" t="s">
        <v>74</v>
      </c>
      <c r="E923" s="94">
        <v>1</v>
      </c>
      <c r="F923" s="121" t="s">
        <v>2014</v>
      </c>
      <c r="G923" s="122" t="s">
        <v>2015</v>
      </c>
      <c r="H923" s="94">
        <v>2022</v>
      </c>
      <c r="I923" s="94">
        <f t="shared" si="80"/>
        <v>69</v>
      </c>
      <c r="J923" s="104">
        <v>69</v>
      </c>
      <c r="K923" s="104"/>
      <c r="L923" s="104"/>
      <c r="M923" s="94" t="s">
        <v>350</v>
      </c>
      <c r="N923" s="94" t="s">
        <v>34</v>
      </c>
      <c r="O923" s="94"/>
      <c r="P923" s="94"/>
    </row>
    <row r="924" s="4" customFormat="1" ht="41" customHeight="1" spans="1:16">
      <c r="A924" s="121" t="s">
        <v>2016</v>
      </c>
      <c r="B924" s="94">
        <v>1</v>
      </c>
      <c r="C924" s="94" t="s">
        <v>24</v>
      </c>
      <c r="D924" s="94" t="s">
        <v>74</v>
      </c>
      <c r="E924" s="94">
        <v>1</v>
      </c>
      <c r="F924" s="121" t="s">
        <v>2017</v>
      </c>
      <c r="G924" s="122" t="s">
        <v>2018</v>
      </c>
      <c r="H924" s="94">
        <v>2022</v>
      </c>
      <c r="I924" s="94">
        <f t="shared" si="80"/>
        <v>42.35</v>
      </c>
      <c r="J924" s="104">
        <v>42.35</v>
      </c>
      <c r="K924" s="104"/>
      <c r="L924" s="104"/>
      <c r="M924" s="94" t="s">
        <v>350</v>
      </c>
      <c r="N924" s="94" t="s">
        <v>34</v>
      </c>
      <c r="O924" s="94"/>
      <c r="P924" s="94"/>
    </row>
    <row r="925" s="4" customFormat="1" ht="60" customHeight="1" spans="1:16">
      <c r="A925" s="121" t="s">
        <v>2019</v>
      </c>
      <c r="B925" s="94">
        <v>1</v>
      </c>
      <c r="C925" s="94" t="s">
        <v>24</v>
      </c>
      <c r="D925" s="94" t="s">
        <v>74</v>
      </c>
      <c r="E925" s="94">
        <v>1</v>
      </c>
      <c r="F925" s="121" t="s">
        <v>2020</v>
      </c>
      <c r="G925" s="122" t="s">
        <v>2021</v>
      </c>
      <c r="H925" s="94">
        <v>2022</v>
      </c>
      <c r="I925" s="94">
        <f t="shared" si="80"/>
        <v>61</v>
      </c>
      <c r="J925" s="104">
        <v>61</v>
      </c>
      <c r="K925" s="104"/>
      <c r="L925" s="104"/>
      <c r="M925" s="94" t="s">
        <v>350</v>
      </c>
      <c r="N925" s="94" t="s">
        <v>34</v>
      </c>
      <c r="O925" s="94"/>
      <c r="P925" s="94"/>
    </row>
    <row r="926" s="4" customFormat="1" ht="60" customHeight="1" spans="1:16">
      <c r="A926" s="121" t="s">
        <v>2022</v>
      </c>
      <c r="B926" s="94">
        <v>1</v>
      </c>
      <c r="C926" s="94" t="s">
        <v>24</v>
      </c>
      <c r="D926" s="94" t="s">
        <v>74</v>
      </c>
      <c r="E926" s="94">
        <v>1</v>
      </c>
      <c r="F926" s="121" t="s">
        <v>2023</v>
      </c>
      <c r="G926" s="122" t="s">
        <v>2024</v>
      </c>
      <c r="H926" s="94">
        <v>2022</v>
      </c>
      <c r="I926" s="94">
        <f t="shared" si="80"/>
        <v>18</v>
      </c>
      <c r="J926" s="104">
        <v>18</v>
      </c>
      <c r="K926" s="104"/>
      <c r="L926" s="104"/>
      <c r="M926" s="94" t="s">
        <v>350</v>
      </c>
      <c r="N926" s="94" t="s">
        <v>34</v>
      </c>
      <c r="O926" s="94"/>
      <c r="P926" s="94"/>
    </row>
    <row r="927" s="4" customFormat="1" ht="39" customHeight="1" spans="1:16">
      <c r="A927" s="142" t="s">
        <v>2025</v>
      </c>
      <c r="B927" s="94">
        <v>1</v>
      </c>
      <c r="C927" s="94" t="s">
        <v>24</v>
      </c>
      <c r="D927" s="94" t="s">
        <v>74</v>
      </c>
      <c r="E927" s="94">
        <v>1</v>
      </c>
      <c r="F927" s="121" t="s">
        <v>2026</v>
      </c>
      <c r="G927" s="122" t="s">
        <v>2027</v>
      </c>
      <c r="H927" s="94">
        <v>2022</v>
      </c>
      <c r="I927" s="94">
        <f t="shared" si="80"/>
        <v>60</v>
      </c>
      <c r="J927" s="104">
        <v>60</v>
      </c>
      <c r="K927" s="104"/>
      <c r="L927" s="104"/>
      <c r="M927" s="94" t="s">
        <v>350</v>
      </c>
      <c r="N927" s="94" t="s">
        <v>34</v>
      </c>
      <c r="O927" s="94"/>
      <c r="P927" s="94"/>
    </row>
    <row r="928" s="4" customFormat="1" ht="52" customHeight="1" spans="1:16">
      <c r="A928" s="121" t="s">
        <v>2028</v>
      </c>
      <c r="B928" s="94">
        <v>1</v>
      </c>
      <c r="C928" s="94" t="s">
        <v>24</v>
      </c>
      <c r="D928" s="94" t="s">
        <v>74</v>
      </c>
      <c r="E928" s="94">
        <v>1</v>
      </c>
      <c r="F928" s="121" t="s">
        <v>2029</v>
      </c>
      <c r="G928" s="123" t="s">
        <v>2030</v>
      </c>
      <c r="H928" s="94">
        <v>2022</v>
      </c>
      <c r="I928" s="94">
        <f t="shared" si="80"/>
        <v>6</v>
      </c>
      <c r="J928" s="104">
        <v>6</v>
      </c>
      <c r="K928" s="104"/>
      <c r="L928" s="104"/>
      <c r="M928" s="94" t="s">
        <v>350</v>
      </c>
      <c r="N928" s="94" t="s">
        <v>34</v>
      </c>
      <c r="O928" s="94"/>
      <c r="P928" s="94"/>
    </row>
    <row r="929" s="4" customFormat="1" ht="54" customHeight="1" spans="1:16">
      <c r="A929" s="121" t="s">
        <v>2031</v>
      </c>
      <c r="B929" s="94">
        <v>1</v>
      </c>
      <c r="C929" s="94" t="s">
        <v>24</v>
      </c>
      <c r="D929" s="94" t="s">
        <v>74</v>
      </c>
      <c r="E929" s="94">
        <v>1</v>
      </c>
      <c r="F929" s="121" t="s">
        <v>2032</v>
      </c>
      <c r="G929" s="122" t="s">
        <v>2033</v>
      </c>
      <c r="H929" s="94">
        <v>2022</v>
      </c>
      <c r="I929" s="94">
        <f t="shared" si="80"/>
        <v>23.88</v>
      </c>
      <c r="J929" s="104">
        <v>23.88</v>
      </c>
      <c r="K929" s="104"/>
      <c r="L929" s="104"/>
      <c r="M929" s="94" t="s">
        <v>350</v>
      </c>
      <c r="N929" s="94" t="s">
        <v>34</v>
      </c>
      <c r="O929" s="94"/>
      <c r="P929" s="94"/>
    </row>
    <row r="930" s="4" customFormat="1" ht="54" customHeight="1" spans="1:16">
      <c r="A930" s="121" t="s">
        <v>2034</v>
      </c>
      <c r="B930" s="94">
        <v>1</v>
      </c>
      <c r="C930" s="94" t="s">
        <v>24</v>
      </c>
      <c r="D930" s="94" t="s">
        <v>74</v>
      </c>
      <c r="E930" s="94">
        <v>1</v>
      </c>
      <c r="F930" s="121" t="s">
        <v>2035</v>
      </c>
      <c r="G930" s="122" t="s">
        <v>2036</v>
      </c>
      <c r="H930" s="94">
        <v>2022</v>
      </c>
      <c r="I930" s="94">
        <f t="shared" si="80"/>
        <v>61</v>
      </c>
      <c r="J930" s="104">
        <v>61</v>
      </c>
      <c r="K930" s="104"/>
      <c r="L930" s="104"/>
      <c r="M930" s="94" t="s">
        <v>350</v>
      </c>
      <c r="N930" s="94" t="s">
        <v>34</v>
      </c>
      <c r="O930" s="94"/>
      <c r="P930" s="94"/>
    </row>
    <row r="931" s="4" customFormat="1" ht="30" customHeight="1" spans="1:16">
      <c r="A931" s="121" t="s">
        <v>2037</v>
      </c>
      <c r="B931" s="94">
        <v>1</v>
      </c>
      <c r="C931" s="94" t="s">
        <v>24</v>
      </c>
      <c r="D931" s="94" t="s">
        <v>74</v>
      </c>
      <c r="E931" s="94">
        <v>1</v>
      </c>
      <c r="F931" s="121" t="s">
        <v>2038</v>
      </c>
      <c r="G931" s="122" t="s">
        <v>2039</v>
      </c>
      <c r="H931" s="94">
        <v>2022</v>
      </c>
      <c r="I931" s="94">
        <f t="shared" ref="I931:I994" si="81">J931+K931+L931</f>
        <v>88</v>
      </c>
      <c r="J931" s="104">
        <v>88</v>
      </c>
      <c r="K931" s="104"/>
      <c r="L931" s="104"/>
      <c r="M931" s="94" t="s">
        <v>350</v>
      </c>
      <c r="N931" s="94" t="s">
        <v>34</v>
      </c>
      <c r="O931" s="94"/>
      <c r="P931" s="94"/>
    </row>
    <row r="932" s="4" customFormat="1" ht="44" customHeight="1" spans="1:16">
      <c r="A932" s="121" t="s">
        <v>2040</v>
      </c>
      <c r="B932" s="94">
        <v>1</v>
      </c>
      <c r="C932" s="94" t="s">
        <v>24</v>
      </c>
      <c r="D932" s="94" t="s">
        <v>74</v>
      </c>
      <c r="E932" s="94">
        <v>1</v>
      </c>
      <c r="F932" s="121" t="s">
        <v>2041</v>
      </c>
      <c r="G932" s="122" t="s">
        <v>2042</v>
      </c>
      <c r="H932" s="94">
        <v>2022</v>
      </c>
      <c r="I932" s="94">
        <f t="shared" si="81"/>
        <v>18.6</v>
      </c>
      <c r="J932" s="104">
        <v>18.6</v>
      </c>
      <c r="K932" s="104"/>
      <c r="L932" s="104"/>
      <c r="M932" s="94" t="s">
        <v>350</v>
      </c>
      <c r="N932" s="94" t="s">
        <v>34</v>
      </c>
      <c r="O932" s="94"/>
      <c r="P932" s="94"/>
    </row>
    <row r="933" s="4" customFormat="1" ht="44" customHeight="1" spans="1:16">
      <c r="A933" s="121" t="s">
        <v>2043</v>
      </c>
      <c r="B933" s="94">
        <v>1</v>
      </c>
      <c r="C933" s="94" t="s">
        <v>24</v>
      </c>
      <c r="D933" s="94" t="s">
        <v>74</v>
      </c>
      <c r="E933" s="94">
        <v>1</v>
      </c>
      <c r="F933" s="121" t="s">
        <v>2044</v>
      </c>
      <c r="G933" s="122" t="s">
        <v>2045</v>
      </c>
      <c r="H933" s="94">
        <v>2022</v>
      </c>
      <c r="I933" s="94">
        <f t="shared" si="81"/>
        <v>99.2</v>
      </c>
      <c r="J933" s="104">
        <v>99.2</v>
      </c>
      <c r="K933" s="104"/>
      <c r="L933" s="104"/>
      <c r="M933" s="94" t="s">
        <v>350</v>
      </c>
      <c r="N933" s="94" t="s">
        <v>34</v>
      </c>
      <c r="O933" s="94"/>
      <c r="P933" s="94"/>
    </row>
    <row r="934" s="4" customFormat="1" ht="77" customHeight="1" spans="1:16">
      <c r="A934" s="142" t="s">
        <v>2046</v>
      </c>
      <c r="B934" s="94">
        <v>1</v>
      </c>
      <c r="C934" s="94" t="s">
        <v>24</v>
      </c>
      <c r="D934" s="94" t="s">
        <v>74</v>
      </c>
      <c r="E934" s="94">
        <v>1</v>
      </c>
      <c r="F934" s="121" t="s">
        <v>2047</v>
      </c>
      <c r="G934" s="122" t="s">
        <v>2048</v>
      </c>
      <c r="H934" s="94">
        <v>2022</v>
      </c>
      <c r="I934" s="94">
        <f t="shared" si="81"/>
        <v>30</v>
      </c>
      <c r="J934" s="104">
        <v>30</v>
      </c>
      <c r="K934" s="104"/>
      <c r="L934" s="104"/>
      <c r="M934" s="94" t="s">
        <v>350</v>
      </c>
      <c r="N934" s="94" t="s">
        <v>34</v>
      </c>
      <c r="O934" s="94"/>
      <c r="P934" s="94"/>
    </row>
    <row r="935" s="4" customFormat="1" ht="44" customHeight="1" spans="1:16">
      <c r="A935" s="142" t="s">
        <v>2049</v>
      </c>
      <c r="B935" s="94">
        <v>1</v>
      </c>
      <c r="C935" s="94" t="s">
        <v>24</v>
      </c>
      <c r="D935" s="94" t="s">
        <v>74</v>
      </c>
      <c r="E935" s="94">
        <v>1</v>
      </c>
      <c r="F935" s="121" t="s">
        <v>2050</v>
      </c>
      <c r="G935" s="143" t="s">
        <v>2051</v>
      </c>
      <c r="H935" s="94">
        <v>2022</v>
      </c>
      <c r="I935" s="94">
        <f t="shared" si="81"/>
        <v>287.52</v>
      </c>
      <c r="J935" s="104">
        <v>287.52</v>
      </c>
      <c r="K935" s="104"/>
      <c r="L935" s="104"/>
      <c r="M935" s="94" t="s">
        <v>350</v>
      </c>
      <c r="N935" s="94" t="s">
        <v>34</v>
      </c>
      <c r="O935" s="94"/>
      <c r="P935" s="94"/>
    </row>
    <row r="936" s="4" customFormat="1" ht="44" customHeight="1" spans="1:16">
      <c r="A936" s="142" t="s">
        <v>2052</v>
      </c>
      <c r="B936" s="94">
        <v>1</v>
      </c>
      <c r="C936" s="94" t="s">
        <v>24</v>
      </c>
      <c r="D936" s="94" t="s">
        <v>74</v>
      </c>
      <c r="E936" s="94">
        <v>1</v>
      </c>
      <c r="F936" s="121" t="s">
        <v>2053</v>
      </c>
      <c r="G936" s="143" t="s">
        <v>2054</v>
      </c>
      <c r="H936" s="94">
        <v>2022</v>
      </c>
      <c r="I936" s="94">
        <f t="shared" si="81"/>
        <v>328.96</v>
      </c>
      <c r="J936" s="104">
        <v>328.96</v>
      </c>
      <c r="K936" s="104"/>
      <c r="L936" s="104"/>
      <c r="M936" s="94" t="s">
        <v>350</v>
      </c>
      <c r="N936" s="94" t="s">
        <v>34</v>
      </c>
      <c r="O936" s="94"/>
      <c r="P936" s="94"/>
    </row>
    <row r="937" s="4" customFormat="1" ht="44" customHeight="1" spans="1:16">
      <c r="A937" s="142" t="s">
        <v>2055</v>
      </c>
      <c r="B937" s="94">
        <v>1</v>
      </c>
      <c r="C937" s="94" t="s">
        <v>24</v>
      </c>
      <c r="D937" s="94" t="s">
        <v>74</v>
      </c>
      <c r="E937" s="94">
        <v>1</v>
      </c>
      <c r="F937" s="121" t="s">
        <v>2056</v>
      </c>
      <c r="G937" s="143" t="s">
        <v>1073</v>
      </c>
      <c r="H937" s="94">
        <v>2022</v>
      </c>
      <c r="I937" s="94">
        <f t="shared" si="81"/>
        <v>275.94</v>
      </c>
      <c r="J937" s="104">
        <v>275.94</v>
      </c>
      <c r="K937" s="104"/>
      <c r="L937" s="104"/>
      <c r="M937" s="94" t="s">
        <v>350</v>
      </c>
      <c r="N937" s="94" t="s">
        <v>34</v>
      </c>
      <c r="O937" s="94"/>
      <c r="P937" s="94"/>
    </row>
    <row r="938" s="4" customFormat="1" ht="83" customHeight="1" spans="1:16">
      <c r="A938" s="142" t="s">
        <v>2057</v>
      </c>
      <c r="B938" s="94">
        <v>1</v>
      </c>
      <c r="C938" s="94" t="s">
        <v>24</v>
      </c>
      <c r="D938" s="94" t="s">
        <v>74</v>
      </c>
      <c r="E938" s="94">
        <v>1</v>
      </c>
      <c r="F938" s="121" t="s">
        <v>2058</v>
      </c>
      <c r="G938" s="143" t="s">
        <v>2059</v>
      </c>
      <c r="H938" s="94">
        <v>2022</v>
      </c>
      <c r="I938" s="94">
        <f t="shared" si="81"/>
        <v>201.6</v>
      </c>
      <c r="J938" s="104">
        <v>201.6</v>
      </c>
      <c r="K938" s="104"/>
      <c r="L938" s="104"/>
      <c r="M938" s="94" t="s">
        <v>350</v>
      </c>
      <c r="N938" s="94" t="s">
        <v>34</v>
      </c>
      <c r="O938" s="94"/>
      <c r="P938" s="94"/>
    </row>
    <row r="939" s="4" customFormat="1" ht="44" customHeight="1" spans="1:16">
      <c r="A939" s="142" t="s">
        <v>2060</v>
      </c>
      <c r="B939" s="94">
        <v>1</v>
      </c>
      <c r="C939" s="94" t="s">
        <v>24</v>
      </c>
      <c r="D939" s="94" t="s">
        <v>74</v>
      </c>
      <c r="E939" s="94">
        <v>1</v>
      </c>
      <c r="F939" s="121" t="s">
        <v>2061</v>
      </c>
      <c r="G939" s="143" t="s">
        <v>1076</v>
      </c>
      <c r="H939" s="94">
        <v>2022</v>
      </c>
      <c r="I939" s="94">
        <f t="shared" si="81"/>
        <v>256.07</v>
      </c>
      <c r="J939" s="104">
        <v>256.07</v>
      </c>
      <c r="K939" s="104"/>
      <c r="L939" s="104"/>
      <c r="M939" s="94" t="s">
        <v>350</v>
      </c>
      <c r="N939" s="94" t="s">
        <v>34</v>
      </c>
      <c r="O939" s="94"/>
      <c r="P939" s="94"/>
    </row>
    <row r="940" s="4" customFormat="1" ht="44" customHeight="1" spans="1:16">
      <c r="A940" s="142" t="s">
        <v>2062</v>
      </c>
      <c r="B940" s="94">
        <v>1</v>
      </c>
      <c r="C940" s="94" t="s">
        <v>24</v>
      </c>
      <c r="D940" s="94" t="s">
        <v>74</v>
      </c>
      <c r="E940" s="94">
        <v>1</v>
      </c>
      <c r="F940" s="121" t="s">
        <v>2063</v>
      </c>
      <c r="G940" s="143" t="s">
        <v>2064</v>
      </c>
      <c r="H940" s="94">
        <v>2022</v>
      </c>
      <c r="I940" s="94">
        <f t="shared" si="81"/>
        <v>290.72</v>
      </c>
      <c r="J940" s="104">
        <v>290.72</v>
      </c>
      <c r="K940" s="104"/>
      <c r="L940" s="104"/>
      <c r="M940" s="94" t="s">
        <v>350</v>
      </c>
      <c r="N940" s="94" t="s">
        <v>34</v>
      </c>
      <c r="O940" s="94"/>
      <c r="P940" s="94"/>
    </row>
    <row r="941" s="4" customFormat="1" ht="44" customHeight="1" spans="1:16">
      <c r="A941" s="142" t="s">
        <v>2065</v>
      </c>
      <c r="B941" s="94">
        <v>1</v>
      </c>
      <c r="C941" s="94" t="s">
        <v>24</v>
      </c>
      <c r="D941" s="94" t="s">
        <v>74</v>
      </c>
      <c r="E941" s="94">
        <v>1</v>
      </c>
      <c r="F941" s="121" t="s">
        <v>2066</v>
      </c>
      <c r="G941" s="143" t="s">
        <v>2067</v>
      </c>
      <c r="H941" s="94">
        <v>2022</v>
      </c>
      <c r="I941" s="94">
        <f t="shared" si="81"/>
        <v>331.8</v>
      </c>
      <c r="J941" s="104">
        <v>331.8</v>
      </c>
      <c r="K941" s="104"/>
      <c r="L941" s="104"/>
      <c r="M941" s="94" t="s">
        <v>350</v>
      </c>
      <c r="N941" s="94" t="s">
        <v>34</v>
      </c>
      <c r="O941" s="94"/>
      <c r="P941" s="94"/>
    </row>
    <row r="942" s="4" customFormat="1" ht="30" customHeight="1" spans="1:16">
      <c r="A942" s="142" t="s">
        <v>2068</v>
      </c>
      <c r="B942" s="94">
        <v>1</v>
      </c>
      <c r="C942" s="94" t="s">
        <v>24</v>
      </c>
      <c r="D942" s="94" t="s">
        <v>74</v>
      </c>
      <c r="E942" s="94">
        <v>1</v>
      </c>
      <c r="F942" s="121" t="s">
        <v>2069</v>
      </c>
      <c r="G942" s="143" t="s">
        <v>2070</v>
      </c>
      <c r="H942" s="94">
        <v>2022</v>
      </c>
      <c r="I942" s="94">
        <f t="shared" si="81"/>
        <v>111.6</v>
      </c>
      <c r="J942" s="104">
        <v>111.6</v>
      </c>
      <c r="K942" s="104"/>
      <c r="L942" s="104"/>
      <c r="M942" s="94" t="s">
        <v>350</v>
      </c>
      <c r="N942" s="94" t="s">
        <v>34</v>
      </c>
      <c r="O942" s="94"/>
      <c r="P942" s="94"/>
    </row>
    <row r="943" s="4" customFormat="1" ht="54" customHeight="1" spans="1:16">
      <c r="A943" s="142" t="s">
        <v>2071</v>
      </c>
      <c r="B943" s="94">
        <v>1</v>
      </c>
      <c r="C943" s="94" t="s">
        <v>24</v>
      </c>
      <c r="D943" s="94" t="s">
        <v>74</v>
      </c>
      <c r="E943" s="94">
        <v>1</v>
      </c>
      <c r="F943" s="121" t="s">
        <v>2072</v>
      </c>
      <c r="G943" s="143" t="s">
        <v>2073</v>
      </c>
      <c r="H943" s="94">
        <v>2022</v>
      </c>
      <c r="I943" s="94">
        <f t="shared" si="81"/>
        <v>31.6</v>
      </c>
      <c r="J943" s="104">
        <v>31.6</v>
      </c>
      <c r="K943" s="104"/>
      <c r="L943" s="104"/>
      <c r="M943" s="94" t="s">
        <v>350</v>
      </c>
      <c r="N943" s="94" t="s">
        <v>34</v>
      </c>
      <c r="O943" s="94"/>
      <c r="P943" s="94"/>
    </row>
    <row r="944" s="4" customFormat="1" ht="54" customHeight="1" spans="1:16">
      <c r="A944" s="142" t="s">
        <v>2074</v>
      </c>
      <c r="B944" s="94">
        <v>1</v>
      </c>
      <c r="C944" s="94" t="s">
        <v>24</v>
      </c>
      <c r="D944" s="94" t="s">
        <v>74</v>
      </c>
      <c r="E944" s="94">
        <v>1</v>
      </c>
      <c r="F944" s="121" t="s">
        <v>2075</v>
      </c>
      <c r="G944" s="143" t="s">
        <v>711</v>
      </c>
      <c r="H944" s="94">
        <v>2022</v>
      </c>
      <c r="I944" s="94">
        <f t="shared" si="81"/>
        <v>50.52</v>
      </c>
      <c r="J944" s="104">
        <v>50.52</v>
      </c>
      <c r="K944" s="104"/>
      <c r="L944" s="104"/>
      <c r="M944" s="94" t="s">
        <v>350</v>
      </c>
      <c r="N944" s="94" t="s">
        <v>34</v>
      </c>
      <c r="O944" s="94"/>
      <c r="P944" s="94"/>
    </row>
    <row r="945" s="4" customFormat="1" ht="54" customHeight="1" spans="1:16">
      <c r="A945" s="142" t="s">
        <v>2076</v>
      </c>
      <c r="B945" s="94">
        <v>1</v>
      </c>
      <c r="C945" s="94" t="s">
        <v>24</v>
      </c>
      <c r="D945" s="94" t="s">
        <v>74</v>
      </c>
      <c r="E945" s="94">
        <v>1</v>
      </c>
      <c r="F945" s="121" t="s">
        <v>2077</v>
      </c>
      <c r="G945" s="143" t="s">
        <v>2039</v>
      </c>
      <c r="H945" s="94">
        <v>2022</v>
      </c>
      <c r="I945" s="94">
        <f t="shared" si="81"/>
        <v>85.2</v>
      </c>
      <c r="J945" s="104">
        <v>85.2</v>
      </c>
      <c r="K945" s="104"/>
      <c r="L945" s="104"/>
      <c r="M945" s="94" t="s">
        <v>350</v>
      </c>
      <c r="N945" s="94" t="s">
        <v>34</v>
      </c>
      <c r="O945" s="94"/>
      <c r="P945" s="94"/>
    </row>
    <row r="946" s="4" customFormat="1" ht="30" customHeight="1" spans="1:16">
      <c r="A946" s="142" t="s">
        <v>2078</v>
      </c>
      <c r="B946" s="94">
        <v>1</v>
      </c>
      <c r="C946" s="94" t="s">
        <v>24</v>
      </c>
      <c r="D946" s="94" t="s">
        <v>74</v>
      </c>
      <c r="E946" s="94">
        <v>1</v>
      </c>
      <c r="F946" s="121" t="s">
        <v>2079</v>
      </c>
      <c r="G946" s="143" t="s">
        <v>2080</v>
      </c>
      <c r="H946" s="94">
        <v>2022</v>
      </c>
      <c r="I946" s="94">
        <f t="shared" si="81"/>
        <v>32.82</v>
      </c>
      <c r="J946" s="104">
        <v>32.82</v>
      </c>
      <c r="K946" s="104"/>
      <c r="L946" s="104"/>
      <c r="M946" s="94" t="s">
        <v>350</v>
      </c>
      <c r="N946" s="94" t="s">
        <v>34</v>
      </c>
      <c r="O946" s="94"/>
      <c r="P946" s="94"/>
    </row>
    <row r="947" s="4" customFormat="1" ht="38" customHeight="1" spans="1:16">
      <c r="A947" s="142" t="s">
        <v>2081</v>
      </c>
      <c r="B947" s="94">
        <v>1</v>
      </c>
      <c r="C947" s="94" t="s">
        <v>24</v>
      </c>
      <c r="D947" s="94" t="s">
        <v>74</v>
      </c>
      <c r="E947" s="94">
        <v>1</v>
      </c>
      <c r="F947" s="121" t="s">
        <v>2082</v>
      </c>
      <c r="G947" s="143" t="s">
        <v>2083</v>
      </c>
      <c r="H947" s="94">
        <v>2022</v>
      </c>
      <c r="I947" s="94">
        <f t="shared" si="81"/>
        <v>151.8</v>
      </c>
      <c r="J947" s="104">
        <v>151.8</v>
      </c>
      <c r="K947" s="104"/>
      <c r="L947" s="104"/>
      <c r="M947" s="94" t="s">
        <v>350</v>
      </c>
      <c r="N947" s="94" t="s">
        <v>34</v>
      </c>
      <c r="O947" s="94"/>
      <c r="P947" s="94"/>
    </row>
    <row r="948" s="4" customFormat="1" ht="57" customHeight="1" spans="1:16">
      <c r="A948" s="142" t="s">
        <v>2084</v>
      </c>
      <c r="B948" s="94">
        <v>1</v>
      </c>
      <c r="C948" s="94" t="s">
        <v>24</v>
      </c>
      <c r="D948" s="94" t="s">
        <v>74</v>
      </c>
      <c r="E948" s="94">
        <v>1</v>
      </c>
      <c r="F948" s="121" t="s">
        <v>2085</v>
      </c>
      <c r="G948" s="143" t="s">
        <v>2086</v>
      </c>
      <c r="H948" s="94">
        <v>2022</v>
      </c>
      <c r="I948" s="94">
        <f t="shared" si="81"/>
        <v>90.86</v>
      </c>
      <c r="J948" s="104">
        <v>90.86</v>
      </c>
      <c r="K948" s="104"/>
      <c r="L948" s="104"/>
      <c r="M948" s="94" t="s">
        <v>350</v>
      </c>
      <c r="N948" s="94" t="s">
        <v>34</v>
      </c>
      <c r="O948" s="94"/>
      <c r="P948" s="94"/>
    </row>
    <row r="949" s="4" customFormat="1" ht="50" customHeight="1" spans="1:16">
      <c r="A949" s="142" t="s">
        <v>2087</v>
      </c>
      <c r="B949" s="94">
        <v>1</v>
      </c>
      <c r="C949" s="94" t="s">
        <v>24</v>
      </c>
      <c r="D949" s="94" t="s">
        <v>74</v>
      </c>
      <c r="E949" s="94">
        <v>1</v>
      </c>
      <c r="F949" s="121" t="s">
        <v>2088</v>
      </c>
      <c r="G949" s="143" t="s">
        <v>2089</v>
      </c>
      <c r="H949" s="94">
        <v>2022</v>
      </c>
      <c r="I949" s="94">
        <f t="shared" si="81"/>
        <v>106.64</v>
      </c>
      <c r="J949" s="104">
        <v>106.64</v>
      </c>
      <c r="K949" s="104"/>
      <c r="L949" s="104"/>
      <c r="M949" s="94" t="s">
        <v>350</v>
      </c>
      <c r="N949" s="94" t="s">
        <v>34</v>
      </c>
      <c r="O949" s="94"/>
      <c r="P949" s="94"/>
    </row>
    <row r="950" s="4" customFormat="1" ht="51" customHeight="1" spans="1:16">
      <c r="A950" s="142" t="s">
        <v>2090</v>
      </c>
      <c r="B950" s="94">
        <v>1</v>
      </c>
      <c r="C950" s="94" t="s">
        <v>24</v>
      </c>
      <c r="D950" s="94" t="s">
        <v>74</v>
      </c>
      <c r="E950" s="94">
        <v>1</v>
      </c>
      <c r="F950" s="121" t="s">
        <v>2091</v>
      </c>
      <c r="G950" s="143" t="s">
        <v>2092</v>
      </c>
      <c r="H950" s="94">
        <v>2022</v>
      </c>
      <c r="I950" s="94">
        <f t="shared" si="81"/>
        <v>1.5</v>
      </c>
      <c r="J950" s="104">
        <v>1.5</v>
      </c>
      <c r="K950" s="104"/>
      <c r="L950" s="104"/>
      <c r="M950" s="94" t="s">
        <v>350</v>
      </c>
      <c r="N950" s="94" t="s">
        <v>34</v>
      </c>
      <c r="O950" s="94"/>
      <c r="P950" s="94"/>
    </row>
    <row r="951" s="4" customFormat="1" ht="51" customHeight="1" spans="1:16">
      <c r="A951" s="142" t="s">
        <v>2093</v>
      </c>
      <c r="B951" s="94">
        <v>1</v>
      </c>
      <c r="C951" s="94" t="s">
        <v>24</v>
      </c>
      <c r="D951" s="94" t="s">
        <v>74</v>
      </c>
      <c r="E951" s="94">
        <v>1</v>
      </c>
      <c r="F951" s="121" t="s">
        <v>2094</v>
      </c>
      <c r="G951" s="143" t="s">
        <v>2095</v>
      </c>
      <c r="H951" s="94">
        <v>2022</v>
      </c>
      <c r="I951" s="94">
        <f t="shared" si="81"/>
        <v>38</v>
      </c>
      <c r="J951" s="104">
        <v>38</v>
      </c>
      <c r="K951" s="104"/>
      <c r="L951" s="104"/>
      <c r="M951" s="94" t="s">
        <v>350</v>
      </c>
      <c r="N951" s="94" t="s">
        <v>34</v>
      </c>
      <c r="O951" s="94"/>
      <c r="P951" s="94"/>
    </row>
    <row r="952" s="4" customFormat="1" ht="60" customHeight="1" spans="1:16">
      <c r="A952" s="142" t="s">
        <v>2096</v>
      </c>
      <c r="B952" s="94">
        <v>1</v>
      </c>
      <c r="C952" s="94" t="s">
        <v>24</v>
      </c>
      <c r="D952" s="94" t="s">
        <v>74</v>
      </c>
      <c r="E952" s="94">
        <v>1</v>
      </c>
      <c r="F952" s="121" t="s">
        <v>2097</v>
      </c>
      <c r="G952" s="143" t="s">
        <v>1151</v>
      </c>
      <c r="H952" s="94">
        <v>2022</v>
      </c>
      <c r="I952" s="94">
        <f t="shared" si="81"/>
        <v>39.6</v>
      </c>
      <c r="J952" s="104">
        <v>39.6</v>
      </c>
      <c r="K952" s="104"/>
      <c r="L952" s="104"/>
      <c r="M952" s="94" t="s">
        <v>350</v>
      </c>
      <c r="N952" s="94" t="s">
        <v>34</v>
      </c>
      <c r="O952" s="94"/>
      <c r="P952" s="94"/>
    </row>
    <row r="953" s="4" customFormat="1" ht="51" customHeight="1" spans="1:16">
      <c r="A953" s="142" t="s">
        <v>2098</v>
      </c>
      <c r="B953" s="94">
        <v>1</v>
      </c>
      <c r="C953" s="94" t="s">
        <v>24</v>
      </c>
      <c r="D953" s="94" t="s">
        <v>74</v>
      </c>
      <c r="E953" s="94">
        <v>1</v>
      </c>
      <c r="F953" s="121" t="s">
        <v>2099</v>
      </c>
      <c r="G953" s="143" t="s">
        <v>2100</v>
      </c>
      <c r="H953" s="94">
        <v>2022</v>
      </c>
      <c r="I953" s="94">
        <f t="shared" si="81"/>
        <v>106</v>
      </c>
      <c r="J953" s="104">
        <v>106</v>
      </c>
      <c r="K953" s="104"/>
      <c r="L953" s="104"/>
      <c r="M953" s="94" t="s">
        <v>350</v>
      </c>
      <c r="N953" s="94" t="s">
        <v>34</v>
      </c>
      <c r="O953" s="94"/>
      <c r="P953" s="94"/>
    </row>
    <row r="954" s="4" customFormat="1" ht="51" customHeight="1" spans="1:16">
      <c r="A954" s="142" t="s">
        <v>2101</v>
      </c>
      <c r="B954" s="94">
        <v>1</v>
      </c>
      <c r="C954" s="94" t="s">
        <v>24</v>
      </c>
      <c r="D954" s="94" t="s">
        <v>74</v>
      </c>
      <c r="E954" s="94">
        <v>1</v>
      </c>
      <c r="F954" s="121" t="s">
        <v>2102</v>
      </c>
      <c r="G954" s="143" t="s">
        <v>2103</v>
      </c>
      <c r="H954" s="94">
        <v>2022</v>
      </c>
      <c r="I954" s="94">
        <f t="shared" si="81"/>
        <v>110.88</v>
      </c>
      <c r="J954" s="104">
        <v>110.88</v>
      </c>
      <c r="K954" s="104"/>
      <c r="L954" s="104"/>
      <c r="M954" s="94" t="s">
        <v>350</v>
      </c>
      <c r="N954" s="94" t="s">
        <v>34</v>
      </c>
      <c r="O954" s="94"/>
      <c r="P954" s="94"/>
    </row>
    <row r="955" s="4" customFormat="1" ht="51" customHeight="1" spans="1:16">
      <c r="A955" s="142" t="s">
        <v>2104</v>
      </c>
      <c r="B955" s="94">
        <v>1</v>
      </c>
      <c r="C955" s="94" t="s">
        <v>24</v>
      </c>
      <c r="D955" s="94" t="s">
        <v>74</v>
      </c>
      <c r="E955" s="94">
        <v>1</v>
      </c>
      <c r="F955" s="121" t="s">
        <v>2105</v>
      </c>
      <c r="G955" s="143" t="s">
        <v>2106</v>
      </c>
      <c r="H955" s="94">
        <v>2022</v>
      </c>
      <c r="I955" s="94">
        <f t="shared" si="81"/>
        <v>58.88</v>
      </c>
      <c r="J955" s="104">
        <v>58.88</v>
      </c>
      <c r="K955" s="104"/>
      <c r="L955" s="104"/>
      <c r="M955" s="94" t="s">
        <v>350</v>
      </c>
      <c r="N955" s="94" t="s">
        <v>34</v>
      </c>
      <c r="O955" s="94"/>
      <c r="P955" s="94"/>
    </row>
    <row r="956" s="4" customFormat="1" ht="51" customHeight="1" spans="1:16">
      <c r="A956" s="142" t="s">
        <v>2107</v>
      </c>
      <c r="B956" s="94">
        <v>1</v>
      </c>
      <c r="C956" s="94" t="s">
        <v>24</v>
      </c>
      <c r="D956" s="94" t="s">
        <v>74</v>
      </c>
      <c r="E956" s="94">
        <v>1</v>
      </c>
      <c r="F956" s="121" t="s">
        <v>2108</v>
      </c>
      <c r="G956" s="143" t="s">
        <v>2109</v>
      </c>
      <c r="H956" s="94">
        <v>2022</v>
      </c>
      <c r="I956" s="94">
        <f t="shared" si="81"/>
        <v>34.23</v>
      </c>
      <c r="J956" s="104">
        <v>34.23</v>
      </c>
      <c r="K956" s="104"/>
      <c r="L956" s="104"/>
      <c r="M956" s="94" t="s">
        <v>350</v>
      </c>
      <c r="N956" s="94" t="s">
        <v>34</v>
      </c>
      <c r="O956" s="94"/>
      <c r="P956" s="94"/>
    </row>
    <row r="957" s="4" customFormat="1" ht="51" customHeight="1" spans="1:16">
      <c r="A957" s="142" t="s">
        <v>2110</v>
      </c>
      <c r="B957" s="94">
        <v>1</v>
      </c>
      <c r="C957" s="94" t="s">
        <v>24</v>
      </c>
      <c r="D957" s="94" t="s">
        <v>74</v>
      </c>
      <c r="E957" s="94">
        <v>1</v>
      </c>
      <c r="F957" s="121" t="s">
        <v>2111</v>
      </c>
      <c r="G957" s="143" t="s">
        <v>2042</v>
      </c>
      <c r="H957" s="94">
        <v>2022</v>
      </c>
      <c r="I957" s="94">
        <f t="shared" si="81"/>
        <v>25.35</v>
      </c>
      <c r="J957" s="104">
        <v>25.35</v>
      </c>
      <c r="K957" s="104"/>
      <c r="L957" s="104"/>
      <c r="M957" s="94" t="s">
        <v>350</v>
      </c>
      <c r="N957" s="94" t="s">
        <v>34</v>
      </c>
      <c r="O957" s="94"/>
      <c r="P957" s="94"/>
    </row>
    <row r="958" s="4" customFormat="1" ht="51" customHeight="1" spans="1:16">
      <c r="A958" s="142" t="s">
        <v>2112</v>
      </c>
      <c r="B958" s="94">
        <v>1</v>
      </c>
      <c r="C958" s="94" t="s">
        <v>24</v>
      </c>
      <c r="D958" s="94" t="s">
        <v>74</v>
      </c>
      <c r="E958" s="94">
        <v>1</v>
      </c>
      <c r="F958" s="121" t="s">
        <v>2113</v>
      </c>
      <c r="G958" s="143" t="s">
        <v>2045</v>
      </c>
      <c r="H958" s="94">
        <v>2022</v>
      </c>
      <c r="I958" s="94">
        <f t="shared" si="81"/>
        <v>12.14</v>
      </c>
      <c r="J958" s="104">
        <v>12.14</v>
      </c>
      <c r="K958" s="104"/>
      <c r="L958" s="104"/>
      <c r="M958" s="94" t="s">
        <v>350</v>
      </c>
      <c r="N958" s="94" t="s">
        <v>34</v>
      </c>
      <c r="O958" s="94"/>
      <c r="P958" s="94"/>
    </row>
    <row r="959" s="4" customFormat="1" ht="51" customHeight="1" spans="1:16">
      <c r="A959" s="142" t="s">
        <v>2114</v>
      </c>
      <c r="B959" s="94">
        <v>1</v>
      </c>
      <c r="C959" s="94" t="s">
        <v>24</v>
      </c>
      <c r="D959" s="94" t="s">
        <v>74</v>
      </c>
      <c r="E959" s="94">
        <v>1</v>
      </c>
      <c r="F959" s="121" t="s">
        <v>2115</v>
      </c>
      <c r="G959" s="143" t="s">
        <v>2116</v>
      </c>
      <c r="H959" s="94">
        <v>2022</v>
      </c>
      <c r="I959" s="94">
        <f t="shared" si="81"/>
        <v>59.52</v>
      </c>
      <c r="J959" s="104">
        <v>59.52</v>
      </c>
      <c r="K959" s="104"/>
      <c r="L959" s="104"/>
      <c r="M959" s="94" t="s">
        <v>350</v>
      </c>
      <c r="N959" s="94" t="s">
        <v>34</v>
      </c>
      <c r="O959" s="94"/>
      <c r="P959" s="94"/>
    </row>
    <row r="960" s="4" customFormat="1" ht="45" customHeight="1" spans="1:16">
      <c r="A960" s="142" t="s">
        <v>2117</v>
      </c>
      <c r="B960" s="94">
        <v>1</v>
      </c>
      <c r="C960" s="94" t="s">
        <v>24</v>
      </c>
      <c r="D960" s="94" t="s">
        <v>74</v>
      </c>
      <c r="E960" s="94">
        <v>1</v>
      </c>
      <c r="F960" s="121" t="s">
        <v>2118</v>
      </c>
      <c r="G960" s="143" t="s">
        <v>2051</v>
      </c>
      <c r="H960" s="94">
        <v>2022</v>
      </c>
      <c r="I960" s="94">
        <f t="shared" si="81"/>
        <v>82</v>
      </c>
      <c r="J960" s="104">
        <v>82</v>
      </c>
      <c r="K960" s="104"/>
      <c r="L960" s="104"/>
      <c r="M960" s="94" t="s">
        <v>350</v>
      </c>
      <c r="N960" s="94" t="s">
        <v>34</v>
      </c>
      <c r="O960" s="94"/>
      <c r="P960" s="94"/>
    </row>
    <row r="961" s="4" customFormat="1" ht="45" customHeight="1" spans="1:16">
      <c r="A961" s="142" t="s">
        <v>2119</v>
      </c>
      <c r="B961" s="94">
        <v>1</v>
      </c>
      <c r="C961" s="94" t="s">
        <v>24</v>
      </c>
      <c r="D961" s="94" t="s">
        <v>666</v>
      </c>
      <c r="E961" s="94">
        <v>1400</v>
      </c>
      <c r="F961" s="121" t="s">
        <v>2120</v>
      </c>
      <c r="G961" s="143" t="s">
        <v>2059</v>
      </c>
      <c r="H961" s="94">
        <v>2022</v>
      </c>
      <c r="I961" s="94">
        <f t="shared" si="81"/>
        <v>70</v>
      </c>
      <c r="J961" s="104">
        <v>70</v>
      </c>
      <c r="K961" s="104"/>
      <c r="L961" s="104"/>
      <c r="M961" s="94" t="s">
        <v>350</v>
      </c>
      <c r="N961" s="94" t="s">
        <v>34</v>
      </c>
      <c r="O961" s="94"/>
      <c r="P961" s="94"/>
    </row>
    <row r="962" s="4" customFormat="1" ht="45" customHeight="1" spans="1:16">
      <c r="A962" s="142" t="s">
        <v>2121</v>
      </c>
      <c r="B962" s="94">
        <v>1</v>
      </c>
      <c r="C962" s="94" t="s">
        <v>24</v>
      </c>
      <c r="D962" s="94" t="s">
        <v>74</v>
      </c>
      <c r="E962" s="94">
        <v>1</v>
      </c>
      <c r="F962" s="121" t="s">
        <v>2122</v>
      </c>
      <c r="G962" s="143" t="s">
        <v>2123</v>
      </c>
      <c r="H962" s="94">
        <v>2022</v>
      </c>
      <c r="I962" s="94">
        <f t="shared" si="81"/>
        <v>102</v>
      </c>
      <c r="J962" s="104">
        <v>2</v>
      </c>
      <c r="K962" s="105">
        <v>100</v>
      </c>
      <c r="L962" s="104"/>
      <c r="M962" s="94" t="s">
        <v>350</v>
      </c>
      <c r="N962" s="94" t="s">
        <v>34</v>
      </c>
      <c r="O962" s="94"/>
      <c r="P962" s="94"/>
    </row>
    <row r="963" s="4" customFormat="1" ht="45" customHeight="1" spans="1:16">
      <c r="A963" s="142" t="s">
        <v>2124</v>
      </c>
      <c r="B963" s="94">
        <v>1</v>
      </c>
      <c r="C963" s="94" t="s">
        <v>24</v>
      </c>
      <c r="D963" s="94" t="s">
        <v>666</v>
      </c>
      <c r="E963" s="94">
        <v>1500</v>
      </c>
      <c r="F963" s="121" t="s">
        <v>2125</v>
      </c>
      <c r="G963" s="143" t="s">
        <v>2126</v>
      </c>
      <c r="H963" s="94">
        <v>2022</v>
      </c>
      <c r="I963" s="94">
        <f t="shared" si="81"/>
        <v>50</v>
      </c>
      <c r="J963" s="104">
        <v>50</v>
      </c>
      <c r="K963" s="104"/>
      <c r="L963" s="104"/>
      <c r="M963" s="94" t="s">
        <v>350</v>
      </c>
      <c r="N963" s="94" t="s">
        <v>34</v>
      </c>
      <c r="O963" s="94"/>
      <c r="P963" s="94"/>
    </row>
    <row r="964" s="4" customFormat="1" ht="45" customHeight="1" spans="1:16">
      <c r="A964" s="142" t="s">
        <v>2127</v>
      </c>
      <c r="B964" s="94">
        <v>1</v>
      </c>
      <c r="C964" s="94" t="s">
        <v>24</v>
      </c>
      <c r="D964" s="94" t="s">
        <v>74</v>
      </c>
      <c r="E964" s="94">
        <v>1</v>
      </c>
      <c r="F964" s="121" t="s">
        <v>2128</v>
      </c>
      <c r="G964" s="143" t="s">
        <v>2129</v>
      </c>
      <c r="H964" s="94">
        <v>2022</v>
      </c>
      <c r="I964" s="94">
        <f t="shared" si="81"/>
        <v>50</v>
      </c>
      <c r="J964" s="104">
        <v>50</v>
      </c>
      <c r="K964" s="104"/>
      <c r="L964" s="104"/>
      <c r="M964" s="94" t="s">
        <v>350</v>
      </c>
      <c r="N964" s="94" t="s">
        <v>34</v>
      </c>
      <c r="O964" s="94"/>
      <c r="P964" s="94"/>
    </row>
    <row r="965" s="4" customFormat="1" ht="45" customHeight="1" spans="1:16">
      <c r="A965" s="142" t="s">
        <v>2130</v>
      </c>
      <c r="B965" s="94">
        <v>1</v>
      </c>
      <c r="C965" s="94" t="s">
        <v>24</v>
      </c>
      <c r="D965" s="94" t="s">
        <v>74</v>
      </c>
      <c r="E965" s="94">
        <v>1</v>
      </c>
      <c r="F965" s="121" t="s">
        <v>2131</v>
      </c>
      <c r="G965" s="143" t="s">
        <v>2132</v>
      </c>
      <c r="H965" s="94">
        <v>2022</v>
      </c>
      <c r="I965" s="94">
        <f t="shared" si="81"/>
        <v>50</v>
      </c>
      <c r="J965" s="104">
        <v>50</v>
      </c>
      <c r="K965" s="104"/>
      <c r="L965" s="104"/>
      <c r="M965" s="94" t="s">
        <v>350</v>
      </c>
      <c r="N965" s="94" t="s">
        <v>34</v>
      </c>
      <c r="O965" s="94"/>
      <c r="P965" s="94"/>
    </row>
    <row r="966" s="4" customFormat="1" ht="45" customHeight="1" spans="1:16">
      <c r="A966" s="142" t="s">
        <v>2133</v>
      </c>
      <c r="B966" s="94">
        <v>1</v>
      </c>
      <c r="C966" s="94" t="s">
        <v>24</v>
      </c>
      <c r="D966" s="94" t="s">
        <v>74</v>
      </c>
      <c r="E966" s="94">
        <v>1</v>
      </c>
      <c r="F966" s="121" t="s">
        <v>2134</v>
      </c>
      <c r="G966" s="143" t="s">
        <v>2135</v>
      </c>
      <c r="H966" s="94">
        <v>2022</v>
      </c>
      <c r="I966" s="94">
        <f t="shared" si="81"/>
        <v>50</v>
      </c>
      <c r="J966" s="104">
        <v>50</v>
      </c>
      <c r="K966" s="104"/>
      <c r="L966" s="104"/>
      <c r="M966" s="94" t="s">
        <v>350</v>
      </c>
      <c r="N966" s="94" t="s">
        <v>34</v>
      </c>
      <c r="O966" s="94"/>
      <c r="P966" s="94"/>
    </row>
    <row r="967" s="4" customFormat="1" ht="45" customHeight="1" spans="1:16">
      <c r="A967" s="142" t="s">
        <v>2136</v>
      </c>
      <c r="B967" s="94">
        <v>1</v>
      </c>
      <c r="C967" s="94" t="s">
        <v>24</v>
      </c>
      <c r="D967" s="94" t="s">
        <v>74</v>
      </c>
      <c r="E967" s="94">
        <v>1</v>
      </c>
      <c r="F967" s="121" t="s">
        <v>2137</v>
      </c>
      <c r="G967" s="143" t="s">
        <v>744</v>
      </c>
      <c r="H967" s="94">
        <v>2022</v>
      </c>
      <c r="I967" s="94">
        <f t="shared" si="81"/>
        <v>14.16</v>
      </c>
      <c r="J967" s="104">
        <v>14.16</v>
      </c>
      <c r="K967" s="104"/>
      <c r="L967" s="104"/>
      <c r="M967" s="94" t="s">
        <v>350</v>
      </c>
      <c r="N967" s="94" t="s">
        <v>34</v>
      </c>
      <c r="O967" s="94"/>
      <c r="P967" s="94"/>
    </row>
    <row r="968" s="4" customFormat="1" ht="45" customHeight="1" spans="1:16">
      <c r="A968" s="142" t="s">
        <v>2138</v>
      </c>
      <c r="B968" s="94">
        <v>1</v>
      </c>
      <c r="C968" s="94" t="s">
        <v>24</v>
      </c>
      <c r="D968" s="94" t="s">
        <v>666</v>
      </c>
      <c r="E968" s="94">
        <v>1500</v>
      </c>
      <c r="F968" s="121" t="s">
        <v>2139</v>
      </c>
      <c r="G968" s="143" t="s">
        <v>2140</v>
      </c>
      <c r="H968" s="94">
        <v>2022</v>
      </c>
      <c r="I968" s="94">
        <f t="shared" si="81"/>
        <v>50</v>
      </c>
      <c r="J968" s="104">
        <v>50</v>
      </c>
      <c r="K968" s="104"/>
      <c r="L968" s="104"/>
      <c r="M968" s="94" t="s">
        <v>350</v>
      </c>
      <c r="N968" s="94" t="s">
        <v>34</v>
      </c>
      <c r="O968" s="94"/>
      <c r="P968" s="94"/>
    </row>
    <row r="969" s="4" customFormat="1" ht="45" customHeight="1" spans="1:16">
      <c r="A969" s="142" t="s">
        <v>2141</v>
      </c>
      <c r="B969" s="94">
        <v>1</v>
      </c>
      <c r="C969" s="94" t="s">
        <v>24</v>
      </c>
      <c r="D969" s="94" t="s">
        <v>666</v>
      </c>
      <c r="E969" s="94">
        <v>3200</v>
      </c>
      <c r="F969" s="121" t="s">
        <v>2142</v>
      </c>
      <c r="G969" s="143" t="s">
        <v>2143</v>
      </c>
      <c r="H969" s="94">
        <v>2022</v>
      </c>
      <c r="I969" s="94">
        <f t="shared" si="81"/>
        <v>50</v>
      </c>
      <c r="J969" s="104">
        <v>50</v>
      </c>
      <c r="K969" s="104"/>
      <c r="L969" s="104"/>
      <c r="M969" s="94" t="s">
        <v>350</v>
      </c>
      <c r="N969" s="94" t="s">
        <v>34</v>
      </c>
      <c r="O969" s="94"/>
      <c r="P969" s="94"/>
    </row>
    <row r="970" s="4" customFormat="1" ht="45" customHeight="1" spans="1:16">
      <c r="A970" s="142" t="s">
        <v>2144</v>
      </c>
      <c r="B970" s="94">
        <v>1</v>
      </c>
      <c r="C970" s="94" t="s">
        <v>24</v>
      </c>
      <c r="D970" s="94" t="s">
        <v>666</v>
      </c>
      <c r="E970" s="94">
        <v>2000</v>
      </c>
      <c r="F970" s="121" t="s">
        <v>2145</v>
      </c>
      <c r="G970" s="143" t="s">
        <v>2146</v>
      </c>
      <c r="H970" s="94">
        <v>2022</v>
      </c>
      <c r="I970" s="94">
        <f t="shared" si="81"/>
        <v>50</v>
      </c>
      <c r="J970" s="104">
        <v>50</v>
      </c>
      <c r="K970" s="104"/>
      <c r="L970" s="104"/>
      <c r="M970" s="94" t="s">
        <v>350</v>
      </c>
      <c r="N970" s="94" t="s">
        <v>34</v>
      </c>
      <c r="O970" s="94"/>
      <c r="P970" s="94"/>
    </row>
    <row r="971" s="4" customFormat="1" ht="45" customHeight="1" spans="1:16">
      <c r="A971" s="142" t="s">
        <v>2147</v>
      </c>
      <c r="B971" s="94">
        <v>1</v>
      </c>
      <c r="C971" s="94" t="s">
        <v>24</v>
      </c>
      <c r="D971" s="94" t="s">
        <v>666</v>
      </c>
      <c r="E971" s="94">
        <v>2000</v>
      </c>
      <c r="F971" s="121" t="s">
        <v>2145</v>
      </c>
      <c r="G971" s="143" t="s">
        <v>2148</v>
      </c>
      <c r="H971" s="94">
        <v>2022</v>
      </c>
      <c r="I971" s="94">
        <f t="shared" si="81"/>
        <v>50</v>
      </c>
      <c r="J971" s="104">
        <v>50</v>
      </c>
      <c r="K971" s="104"/>
      <c r="L971" s="104"/>
      <c r="M971" s="94" t="s">
        <v>350</v>
      </c>
      <c r="N971" s="94" t="s">
        <v>34</v>
      </c>
      <c r="O971" s="94"/>
      <c r="P971" s="94"/>
    </row>
    <row r="972" s="4" customFormat="1" ht="45" customHeight="1" spans="1:16">
      <c r="A972" s="142" t="s">
        <v>2149</v>
      </c>
      <c r="B972" s="94">
        <v>1</v>
      </c>
      <c r="C972" s="94" t="s">
        <v>24</v>
      </c>
      <c r="D972" s="94" t="s">
        <v>74</v>
      </c>
      <c r="E972" s="94">
        <v>1</v>
      </c>
      <c r="F972" s="121" t="s">
        <v>2150</v>
      </c>
      <c r="G972" s="143" t="s">
        <v>2030</v>
      </c>
      <c r="H972" s="94">
        <v>2022</v>
      </c>
      <c r="I972" s="94">
        <f t="shared" si="81"/>
        <v>44</v>
      </c>
      <c r="J972" s="104">
        <v>44</v>
      </c>
      <c r="K972" s="104"/>
      <c r="L972" s="104"/>
      <c r="M972" s="94" t="s">
        <v>350</v>
      </c>
      <c r="N972" s="94" t="s">
        <v>34</v>
      </c>
      <c r="O972" s="94"/>
      <c r="P972" s="94"/>
    </row>
    <row r="973" s="4" customFormat="1" ht="45" customHeight="1" spans="1:16">
      <c r="A973" s="142" t="s">
        <v>2151</v>
      </c>
      <c r="B973" s="94">
        <v>1</v>
      </c>
      <c r="C973" s="94" t="s">
        <v>24</v>
      </c>
      <c r="D973" s="94" t="s">
        <v>74</v>
      </c>
      <c r="E973" s="94">
        <v>1</v>
      </c>
      <c r="F973" s="121" t="s">
        <v>2152</v>
      </c>
      <c r="G973" s="143" t="s">
        <v>2033</v>
      </c>
      <c r="H973" s="94">
        <v>2022</v>
      </c>
      <c r="I973" s="94">
        <f t="shared" si="81"/>
        <v>26.12</v>
      </c>
      <c r="J973" s="104">
        <v>26.12</v>
      </c>
      <c r="K973" s="104"/>
      <c r="L973" s="104"/>
      <c r="M973" s="94" t="s">
        <v>350</v>
      </c>
      <c r="N973" s="94" t="s">
        <v>34</v>
      </c>
      <c r="O973" s="94"/>
      <c r="P973" s="94"/>
    </row>
    <row r="974" s="4" customFormat="1" ht="45" customHeight="1" spans="1:16">
      <c r="A974" s="142" t="s">
        <v>2153</v>
      </c>
      <c r="B974" s="94">
        <v>1</v>
      </c>
      <c r="C974" s="94" t="s">
        <v>24</v>
      </c>
      <c r="D974" s="94" t="s">
        <v>74</v>
      </c>
      <c r="E974" s="94">
        <v>1</v>
      </c>
      <c r="F974" s="121" t="s">
        <v>2154</v>
      </c>
      <c r="G974" s="143" t="s">
        <v>2155</v>
      </c>
      <c r="H974" s="94">
        <v>2022</v>
      </c>
      <c r="I974" s="94">
        <f t="shared" si="81"/>
        <v>50</v>
      </c>
      <c r="J974" s="104">
        <v>50</v>
      </c>
      <c r="K974" s="104"/>
      <c r="L974" s="104"/>
      <c r="M974" s="94" t="s">
        <v>350</v>
      </c>
      <c r="N974" s="94" t="s">
        <v>34</v>
      </c>
      <c r="O974" s="94"/>
      <c r="P974" s="94"/>
    </row>
    <row r="975" s="4" customFormat="1" ht="45" customHeight="1" spans="1:16">
      <c r="A975" s="142" t="s">
        <v>2156</v>
      </c>
      <c r="B975" s="94">
        <v>1</v>
      </c>
      <c r="C975" s="94" t="s">
        <v>24</v>
      </c>
      <c r="D975" s="94" t="s">
        <v>74</v>
      </c>
      <c r="E975" s="94">
        <v>1</v>
      </c>
      <c r="F975" s="121" t="s">
        <v>2157</v>
      </c>
      <c r="G975" s="143" t="s">
        <v>2158</v>
      </c>
      <c r="H975" s="94">
        <v>2022</v>
      </c>
      <c r="I975" s="94">
        <f t="shared" si="81"/>
        <v>50</v>
      </c>
      <c r="J975" s="104">
        <v>50</v>
      </c>
      <c r="K975" s="104"/>
      <c r="L975" s="104"/>
      <c r="M975" s="94" t="s">
        <v>350</v>
      </c>
      <c r="N975" s="94" t="s">
        <v>34</v>
      </c>
      <c r="O975" s="94"/>
      <c r="P975" s="94"/>
    </row>
    <row r="976" s="4" customFormat="1" ht="45" customHeight="1" spans="1:16">
      <c r="A976" s="142" t="s">
        <v>2159</v>
      </c>
      <c r="B976" s="94">
        <v>1</v>
      </c>
      <c r="C976" s="94" t="s">
        <v>24</v>
      </c>
      <c r="D976" s="94" t="s">
        <v>74</v>
      </c>
      <c r="E976" s="94">
        <v>1</v>
      </c>
      <c r="F976" s="121" t="s">
        <v>2160</v>
      </c>
      <c r="G976" s="143" t="s">
        <v>2012</v>
      </c>
      <c r="H976" s="94">
        <v>2022</v>
      </c>
      <c r="I976" s="94">
        <f t="shared" si="81"/>
        <v>28.1</v>
      </c>
      <c r="J976" s="104">
        <v>28.1</v>
      </c>
      <c r="K976" s="104"/>
      <c r="L976" s="104"/>
      <c r="M976" s="94" t="s">
        <v>350</v>
      </c>
      <c r="N976" s="94" t="s">
        <v>34</v>
      </c>
      <c r="O976" s="94"/>
      <c r="P976" s="94"/>
    </row>
    <row r="977" s="4" customFormat="1" ht="45" customHeight="1" spans="1:16">
      <c r="A977" s="142" t="s">
        <v>2161</v>
      </c>
      <c r="B977" s="94">
        <v>1</v>
      </c>
      <c r="C977" s="94" t="s">
        <v>24</v>
      </c>
      <c r="D977" s="94" t="s">
        <v>74</v>
      </c>
      <c r="E977" s="94">
        <v>1</v>
      </c>
      <c r="F977" s="121" t="s">
        <v>2162</v>
      </c>
      <c r="G977" s="143" t="s">
        <v>2163</v>
      </c>
      <c r="H977" s="94">
        <v>2022</v>
      </c>
      <c r="I977" s="94">
        <f t="shared" si="81"/>
        <v>50</v>
      </c>
      <c r="J977" s="104">
        <v>50</v>
      </c>
      <c r="K977" s="104"/>
      <c r="L977" s="104"/>
      <c r="M977" s="94" t="s">
        <v>350</v>
      </c>
      <c r="N977" s="94" t="s">
        <v>34</v>
      </c>
      <c r="O977" s="94"/>
      <c r="P977" s="94"/>
    </row>
    <row r="978" s="4" customFormat="1" ht="45" customHeight="1" spans="1:16">
      <c r="A978" s="142" t="s">
        <v>2164</v>
      </c>
      <c r="B978" s="94">
        <v>1</v>
      </c>
      <c r="C978" s="94" t="s">
        <v>24</v>
      </c>
      <c r="D978" s="94" t="s">
        <v>74</v>
      </c>
      <c r="E978" s="94">
        <v>1</v>
      </c>
      <c r="F978" s="121" t="s">
        <v>2165</v>
      </c>
      <c r="G978" s="143" t="s">
        <v>2166</v>
      </c>
      <c r="H978" s="94">
        <v>2022</v>
      </c>
      <c r="I978" s="94">
        <f t="shared" si="81"/>
        <v>50</v>
      </c>
      <c r="J978" s="104">
        <v>50</v>
      </c>
      <c r="K978" s="104"/>
      <c r="L978" s="104"/>
      <c r="M978" s="94" t="s">
        <v>350</v>
      </c>
      <c r="N978" s="94" t="s">
        <v>34</v>
      </c>
      <c r="O978" s="94"/>
      <c r="P978" s="94"/>
    </row>
    <row r="979" s="4" customFormat="1" ht="45" customHeight="1" spans="1:16">
      <c r="A979" s="142" t="s">
        <v>2167</v>
      </c>
      <c r="B979" s="94">
        <v>1</v>
      </c>
      <c r="C979" s="94" t="s">
        <v>24</v>
      </c>
      <c r="D979" s="94" t="s">
        <v>74</v>
      </c>
      <c r="E979" s="94">
        <v>1</v>
      </c>
      <c r="F979" s="121" t="s">
        <v>2168</v>
      </c>
      <c r="G979" s="143" t="s">
        <v>2169</v>
      </c>
      <c r="H979" s="94">
        <v>2022</v>
      </c>
      <c r="I979" s="94">
        <f t="shared" si="81"/>
        <v>50</v>
      </c>
      <c r="J979" s="104">
        <v>50</v>
      </c>
      <c r="K979" s="104"/>
      <c r="L979" s="104"/>
      <c r="M979" s="94" t="s">
        <v>350</v>
      </c>
      <c r="N979" s="94" t="s">
        <v>34</v>
      </c>
      <c r="O979" s="94"/>
      <c r="P979" s="94"/>
    </row>
    <row r="980" s="4" customFormat="1" ht="45" customHeight="1" spans="1:16">
      <c r="A980" s="142" t="s">
        <v>2170</v>
      </c>
      <c r="B980" s="94">
        <v>1</v>
      </c>
      <c r="C980" s="94" t="s">
        <v>24</v>
      </c>
      <c r="D980" s="94" t="s">
        <v>74</v>
      </c>
      <c r="E980" s="94">
        <v>1</v>
      </c>
      <c r="F980" s="121" t="s">
        <v>2171</v>
      </c>
      <c r="G980" s="143" t="s">
        <v>2172</v>
      </c>
      <c r="H980" s="94">
        <v>2022</v>
      </c>
      <c r="I980" s="94">
        <f t="shared" si="81"/>
        <v>50</v>
      </c>
      <c r="J980" s="104">
        <v>50</v>
      </c>
      <c r="K980" s="104"/>
      <c r="L980" s="104"/>
      <c r="M980" s="94" t="s">
        <v>350</v>
      </c>
      <c r="N980" s="94" t="s">
        <v>34</v>
      </c>
      <c r="O980" s="94"/>
      <c r="P980" s="94"/>
    </row>
    <row r="981" s="4" customFormat="1" ht="52" customHeight="1" spans="1:16">
      <c r="A981" s="142" t="s">
        <v>2173</v>
      </c>
      <c r="B981" s="94">
        <v>1</v>
      </c>
      <c r="C981" s="94" t="s">
        <v>24</v>
      </c>
      <c r="D981" s="94" t="s">
        <v>74</v>
      </c>
      <c r="E981" s="94">
        <v>1</v>
      </c>
      <c r="F981" s="121" t="s">
        <v>2174</v>
      </c>
      <c r="G981" s="143" t="s">
        <v>2175</v>
      </c>
      <c r="H981" s="94">
        <v>2022</v>
      </c>
      <c r="I981" s="94">
        <f t="shared" si="81"/>
        <v>50</v>
      </c>
      <c r="J981" s="104">
        <v>50</v>
      </c>
      <c r="K981" s="104"/>
      <c r="L981" s="104"/>
      <c r="M981" s="94" t="s">
        <v>350</v>
      </c>
      <c r="N981" s="94" t="s">
        <v>34</v>
      </c>
      <c r="O981" s="94"/>
      <c r="P981" s="94"/>
    </row>
    <row r="982" s="4" customFormat="1" ht="41" customHeight="1" spans="1:16">
      <c r="A982" s="142" t="s">
        <v>2176</v>
      </c>
      <c r="B982" s="94">
        <v>1</v>
      </c>
      <c r="C982" s="94" t="s">
        <v>24</v>
      </c>
      <c r="D982" s="94" t="s">
        <v>74</v>
      </c>
      <c r="E982" s="94">
        <v>1</v>
      </c>
      <c r="F982" s="121" t="s">
        <v>2177</v>
      </c>
      <c r="G982" s="143" t="s">
        <v>2039</v>
      </c>
      <c r="H982" s="94">
        <v>2022</v>
      </c>
      <c r="I982" s="94">
        <f t="shared" si="81"/>
        <v>50</v>
      </c>
      <c r="J982" s="104">
        <v>14.78</v>
      </c>
      <c r="K982" s="105">
        <v>35.22</v>
      </c>
      <c r="L982" s="104"/>
      <c r="M982" s="94" t="s">
        <v>350</v>
      </c>
      <c r="N982" s="94" t="s">
        <v>34</v>
      </c>
      <c r="O982" s="94"/>
      <c r="P982" s="94"/>
    </row>
    <row r="983" s="4" customFormat="1" ht="50" customHeight="1" spans="1:16">
      <c r="A983" s="144" t="s">
        <v>2178</v>
      </c>
      <c r="B983" s="94">
        <v>1</v>
      </c>
      <c r="C983" s="94" t="s">
        <v>24</v>
      </c>
      <c r="D983" s="94" t="s">
        <v>74</v>
      </c>
      <c r="E983" s="94">
        <v>1</v>
      </c>
      <c r="F983" s="93" t="s">
        <v>2179</v>
      </c>
      <c r="G983" s="122" t="s">
        <v>70</v>
      </c>
      <c r="H983" s="94">
        <v>2022</v>
      </c>
      <c r="I983" s="94">
        <f t="shared" si="81"/>
        <v>750</v>
      </c>
      <c r="J983" s="104">
        <v>750</v>
      </c>
      <c r="K983" s="104"/>
      <c r="L983" s="104"/>
      <c r="M983" s="94" t="s">
        <v>350</v>
      </c>
      <c r="N983" s="94" t="s">
        <v>34</v>
      </c>
      <c r="O983" s="94"/>
      <c r="P983" s="94"/>
    </row>
    <row r="984" s="4" customFormat="1" ht="51" customHeight="1" spans="1:16">
      <c r="A984" s="144" t="s">
        <v>2180</v>
      </c>
      <c r="B984" s="94">
        <v>1</v>
      </c>
      <c r="C984" s="94" t="s">
        <v>24</v>
      </c>
      <c r="D984" s="94" t="s">
        <v>74</v>
      </c>
      <c r="E984" s="94">
        <v>1</v>
      </c>
      <c r="F984" s="108" t="s">
        <v>2181</v>
      </c>
      <c r="G984" s="122" t="s">
        <v>2182</v>
      </c>
      <c r="H984" s="94">
        <v>2022</v>
      </c>
      <c r="I984" s="94">
        <f t="shared" si="81"/>
        <v>25.57</v>
      </c>
      <c r="J984" s="104">
        <v>25.57</v>
      </c>
      <c r="K984" s="104"/>
      <c r="L984" s="104"/>
      <c r="M984" s="94" t="s">
        <v>350</v>
      </c>
      <c r="N984" s="94" t="s">
        <v>34</v>
      </c>
      <c r="O984" s="94"/>
      <c r="P984" s="94"/>
    </row>
    <row r="985" s="86" customFormat="1" ht="51" customHeight="1" spans="1:16">
      <c r="A985" s="93" t="s">
        <v>2183</v>
      </c>
      <c r="B985" s="94">
        <v>1</v>
      </c>
      <c r="C985" s="94" t="s">
        <v>24</v>
      </c>
      <c r="D985" s="94" t="s">
        <v>1790</v>
      </c>
      <c r="E985" s="94">
        <v>1</v>
      </c>
      <c r="F985" s="93" t="s">
        <v>2184</v>
      </c>
      <c r="G985" s="94" t="s">
        <v>194</v>
      </c>
      <c r="H985" s="94">
        <v>2023</v>
      </c>
      <c r="I985" s="104">
        <f t="shared" si="81"/>
        <v>28</v>
      </c>
      <c r="J985" s="104">
        <v>28</v>
      </c>
      <c r="K985" s="104"/>
      <c r="L985" s="104"/>
      <c r="M985" s="94" t="s">
        <v>33</v>
      </c>
      <c r="N985" s="94" t="s">
        <v>34</v>
      </c>
      <c r="O985" s="94" t="s">
        <v>35</v>
      </c>
      <c r="P985" s="94"/>
    </row>
    <row r="986" s="86" customFormat="1" ht="51" customHeight="1" spans="1:16">
      <c r="A986" s="93" t="s">
        <v>2185</v>
      </c>
      <c r="B986" s="94">
        <v>1</v>
      </c>
      <c r="C986" s="94" t="s">
        <v>24</v>
      </c>
      <c r="D986" s="94" t="s">
        <v>1790</v>
      </c>
      <c r="E986" s="94">
        <v>1</v>
      </c>
      <c r="F986" s="93" t="s">
        <v>2186</v>
      </c>
      <c r="G986" s="94" t="s">
        <v>159</v>
      </c>
      <c r="H986" s="94">
        <v>2023</v>
      </c>
      <c r="I986" s="104">
        <f t="shared" si="81"/>
        <v>79</v>
      </c>
      <c r="J986" s="104">
        <v>79</v>
      </c>
      <c r="K986" s="104"/>
      <c r="L986" s="104"/>
      <c r="M986" s="94" t="s">
        <v>33</v>
      </c>
      <c r="N986" s="94" t="s">
        <v>34</v>
      </c>
      <c r="O986" s="94" t="s">
        <v>35</v>
      </c>
      <c r="P986" s="94"/>
    </row>
    <row r="987" s="86" customFormat="1" ht="51" customHeight="1" spans="1:16">
      <c r="A987" s="93" t="s">
        <v>2187</v>
      </c>
      <c r="B987" s="94">
        <v>1</v>
      </c>
      <c r="C987" s="94" t="s">
        <v>24</v>
      </c>
      <c r="D987" s="94" t="s">
        <v>1790</v>
      </c>
      <c r="E987" s="94">
        <v>1</v>
      </c>
      <c r="F987" s="93" t="s">
        <v>2188</v>
      </c>
      <c r="G987" s="94" t="s">
        <v>191</v>
      </c>
      <c r="H987" s="94">
        <v>2023</v>
      </c>
      <c r="I987" s="104">
        <f t="shared" si="81"/>
        <v>20.5</v>
      </c>
      <c r="J987" s="104">
        <v>20.5</v>
      </c>
      <c r="K987" s="104"/>
      <c r="L987" s="104"/>
      <c r="M987" s="94" t="s">
        <v>33</v>
      </c>
      <c r="N987" s="94" t="s">
        <v>34</v>
      </c>
      <c r="O987" s="94" t="s">
        <v>35</v>
      </c>
      <c r="P987" s="94"/>
    </row>
    <row r="988" s="86" customFormat="1" ht="51" customHeight="1" spans="1:16">
      <c r="A988" s="93" t="s">
        <v>2189</v>
      </c>
      <c r="B988" s="94">
        <v>1</v>
      </c>
      <c r="C988" s="94" t="s">
        <v>24</v>
      </c>
      <c r="D988" s="94" t="s">
        <v>1790</v>
      </c>
      <c r="E988" s="94">
        <v>1</v>
      </c>
      <c r="F988" s="93" t="s">
        <v>2190</v>
      </c>
      <c r="G988" s="94" t="s">
        <v>188</v>
      </c>
      <c r="H988" s="94">
        <v>2023</v>
      </c>
      <c r="I988" s="104">
        <f t="shared" si="81"/>
        <v>25</v>
      </c>
      <c r="J988" s="104">
        <v>25</v>
      </c>
      <c r="K988" s="104"/>
      <c r="L988" s="104"/>
      <c r="M988" s="94" t="s">
        <v>33</v>
      </c>
      <c r="N988" s="94" t="s">
        <v>34</v>
      </c>
      <c r="O988" s="94" t="s">
        <v>35</v>
      </c>
      <c r="P988" s="94"/>
    </row>
    <row r="989" s="86" customFormat="1" ht="51" customHeight="1" spans="1:16">
      <c r="A989" s="93" t="s">
        <v>2191</v>
      </c>
      <c r="B989" s="94">
        <v>1</v>
      </c>
      <c r="C989" s="94" t="s">
        <v>24</v>
      </c>
      <c r="D989" s="94" t="s">
        <v>1790</v>
      </c>
      <c r="E989" s="94">
        <v>1</v>
      </c>
      <c r="F989" s="93" t="s">
        <v>2192</v>
      </c>
      <c r="G989" s="94" t="s">
        <v>185</v>
      </c>
      <c r="H989" s="94">
        <v>2023</v>
      </c>
      <c r="I989" s="104">
        <f t="shared" si="81"/>
        <v>25</v>
      </c>
      <c r="J989" s="104">
        <v>25</v>
      </c>
      <c r="K989" s="104"/>
      <c r="L989" s="104"/>
      <c r="M989" s="94" t="s">
        <v>33</v>
      </c>
      <c r="N989" s="94" t="s">
        <v>34</v>
      </c>
      <c r="O989" s="94" t="s">
        <v>35</v>
      </c>
      <c r="P989" s="94"/>
    </row>
    <row r="990" s="86" customFormat="1" ht="51" customHeight="1" spans="1:16">
      <c r="A990" s="93" t="s">
        <v>2193</v>
      </c>
      <c r="B990" s="94">
        <v>1</v>
      </c>
      <c r="C990" s="94" t="s">
        <v>24</v>
      </c>
      <c r="D990" s="94" t="s">
        <v>1790</v>
      </c>
      <c r="E990" s="94">
        <v>1</v>
      </c>
      <c r="F990" s="93" t="s">
        <v>2194</v>
      </c>
      <c r="G990" s="94" t="s">
        <v>32</v>
      </c>
      <c r="H990" s="94">
        <v>2023</v>
      </c>
      <c r="I990" s="104">
        <f t="shared" si="81"/>
        <v>57</v>
      </c>
      <c r="J990" s="104">
        <v>57</v>
      </c>
      <c r="K990" s="104"/>
      <c r="L990" s="104"/>
      <c r="M990" s="94" t="s">
        <v>33</v>
      </c>
      <c r="N990" s="94" t="s">
        <v>34</v>
      </c>
      <c r="O990" s="94" t="s">
        <v>35</v>
      </c>
      <c r="P990" s="94"/>
    </row>
    <row r="991" s="86" customFormat="1" ht="51" customHeight="1" spans="1:16">
      <c r="A991" s="93" t="s">
        <v>2195</v>
      </c>
      <c r="B991" s="94">
        <v>1</v>
      </c>
      <c r="C991" s="94" t="s">
        <v>24</v>
      </c>
      <c r="D991" s="94" t="s">
        <v>1790</v>
      </c>
      <c r="E991" s="94">
        <v>1</v>
      </c>
      <c r="F991" s="93" t="s">
        <v>2196</v>
      </c>
      <c r="G991" s="94" t="s">
        <v>229</v>
      </c>
      <c r="H991" s="94">
        <v>2023</v>
      </c>
      <c r="I991" s="104">
        <f t="shared" si="81"/>
        <v>21</v>
      </c>
      <c r="J991" s="104">
        <v>21</v>
      </c>
      <c r="K991" s="104"/>
      <c r="L991" s="104"/>
      <c r="M991" s="94" t="s">
        <v>33</v>
      </c>
      <c r="N991" s="94" t="s">
        <v>34</v>
      </c>
      <c r="O991" s="94" t="s">
        <v>35</v>
      </c>
      <c r="P991" s="94"/>
    </row>
    <row r="992" s="86" customFormat="1" ht="51" customHeight="1" spans="1:16">
      <c r="A992" s="93" t="s">
        <v>2197</v>
      </c>
      <c r="B992" s="94">
        <v>1</v>
      </c>
      <c r="C992" s="94" t="s">
        <v>24</v>
      </c>
      <c r="D992" s="94" t="s">
        <v>1790</v>
      </c>
      <c r="E992" s="94">
        <v>1</v>
      </c>
      <c r="F992" s="93" t="s">
        <v>2198</v>
      </c>
      <c r="G992" s="94" t="s">
        <v>168</v>
      </c>
      <c r="H992" s="94">
        <v>2023</v>
      </c>
      <c r="I992" s="104">
        <f t="shared" si="81"/>
        <v>36</v>
      </c>
      <c r="J992" s="104">
        <v>36</v>
      </c>
      <c r="K992" s="104"/>
      <c r="L992" s="104"/>
      <c r="M992" s="94" t="s">
        <v>33</v>
      </c>
      <c r="N992" s="94" t="s">
        <v>34</v>
      </c>
      <c r="O992" s="94" t="s">
        <v>35</v>
      </c>
      <c r="P992" s="94"/>
    </row>
    <row r="993" s="86" customFormat="1" ht="51" customHeight="1" spans="1:16">
      <c r="A993" s="93" t="s">
        <v>2199</v>
      </c>
      <c r="B993" s="94">
        <v>1</v>
      </c>
      <c r="C993" s="94" t="s">
        <v>24</v>
      </c>
      <c r="D993" s="94" t="s">
        <v>1790</v>
      </c>
      <c r="E993" s="94">
        <v>1</v>
      </c>
      <c r="F993" s="93" t="s">
        <v>2200</v>
      </c>
      <c r="G993" s="94" t="s">
        <v>165</v>
      </c>
      <c r="H993" s="94">
        <v>2023</v>
      </c>
      <c r="I993" s="104">
        <f t="shared" si="81"/>
        <v>19.5</v>
      </c>
      <c r="J993" s="104">
        <v>19.5</v>
      </c>
      <c r="K993" s="104"/>
      <c r="L993" s="104"/>
      <c r="M993" s="94" t="s">
        <v>33</v>
      </c>
      <c r="N993" s="94" t="s">
        <v>34</v>
      </c>
      <c r="O993" s="94" t="s">
        <v>35</v>
      </c>
      <c r="P993" s="94"/>
    </row>
    <row r="994" s="86" customFormat="1" ht="51" customHeight="1" spans="1:16">
      <c r="A994" s="93" t="s">
        <v>2201</v>
      </c>
      <c r="B994" s="94">
        <v>1</v>
      </c>
      <c r="C994" s="94" t="s">
        <v>24</v>
      </c>
      <c r="D994" s="94" t="s">
        <v>1790</v>
      </c>
      <c r="E994" s="94">
        <v>1</v>
      </c>
      <c r="F994" s="93" t="s">
        <v>2202</v>
      </c>
      <c r="G994" s="94" t="s">
        <v>162</v>
      </c>
      <c r="H994" s="94">
        <v>2023</v>
      </c>
      <c r="I994" s="104">
        <f t="shared" si="81"/>
        <v>24.5</v>
      </c>
      <c r="J994" s="104">
        <v>24.5</v>
      </c>
      <c r="K994" s="104"/>
      <c r="L994" s="104"/>
      <c r="M994" s="94" t="s">
        <v>33</v>
      </c>
      <c r="N994" s="94" t="s">
        <v>34</v>
      </c>
      <c r="O994" s="94" t="s">
        <v>35</v>
      </c>
      <c r="P994" s="94"/>
    </row>
    <row r="995" s="86" customFormat="1" ht="51" customHeight="1" spans="1:16">
      <c r="A995" s="93" t="s">
        <v>2203</v>
      </c>
      <c r="B995" s="94">
        <v>1</v>
      </c>
      <c r="C995" s="94" t="s">
        <v>24</v>
      </c>
      <c r="D995" s="94" t="s">
        <v>1790</v>
      </c>
      <c r="E995" s="94">
        <v>1</v>
      </c>
      <c r="F995" s="93" t="s">
        <v>2204</v>
      </c>
      <c r="G995" s="94" t="s">
        <v>303</v>
      </c>
      <c r="H995" s="94">
        <v>2023</v>
      </c>
      <c r="I995" s="104">
        <f t="shared" ref="I995:I1058" si="82">J995+K995+L995</f>
        <v>45.5</v>
      </c>
      <c r="J995" s="104">
        <v>45.5</v>
      </c>
      <c r="K995" s="104"/>
      <c r="L995" s="104"/>
      <c r="M995" s="94" t="s">
        <v>33</v>
      </c>
      <c r="N995" s="94" t="s">
        <v>34</v>
      </c>
      <c r="O995" s="94" t="s">
        <v>35</v>
      </c>
      <c r="P995" s="94"/>
    </row>
    <row r="996" s="86" customFormat="1" ht="51" customHeight="1" spans="1:16">
      <c r="A996" s="93" t="s">
        <v>2205</v>
      </c>
      <c r="B996" s="94">
        <v>1</v>
      </c>
      <c r="C996" s="94" t="s">
        <v>24</v>
      </c>
      <c r="D996" s="94" t="s">
        <v>1790</v>
      </c>
      <c r="E996" s="94">
        <v>1</v>
      </c>
      <c r="F996" s="93" t="s">
        <v>2206</v>
      </c>
      <c r="G996" s="94" t="s">
        <v>179</v>
      </c>
      <c r="H996" s="94">
        <v>2023</v>
      </c>
      <c r="I996" s="104">
        <f t="shared" si="82"/>
        <v>19.5</v>
      </c>
      <c r="J996" s="104">
        <v>19.5</v>
      </c>
      <c r="K996" s="104"/>
      <c r="L996" s="104"/>
      <c r="M996" s="94" t="s">
        <v>33</v>
      </c>
      <c r="N996" s="94" t="s">
        <v>34</v>
      </c>
      <c r="O996" s="94" t="s">
        <v>35</v>
      </c>
      <c r="P996" s="94"/>
    </row>
    <row r="997" s="86" customFormat="1" ht="51" customHeight="1" spans="1:16">
      <c r="A997" s="93" t="s">
        <v>2207</v>
      </c>
      <c r="B997" s="94">
        <v>1</v>
      </c>
      <c r="C997" s="94" t="s">
        <v>24</v>
      </c>
      <c r="D997" s="94" t="s">
        <v>1790</v>
      </c>
      <c r="E997" s="94">
        <v>1</v>
      </c>
      <c r="F997" s="93" t="s">
        <v>2208</v>
      </c>
      <c r="G997" s="94" t="s">
        <v>182</v>
      </c>
      <c r="H997" s="94">
        <v>2023</v>
      </c>
      <c r="I997" s="104">
        <f t="shared" si="82"/>
        <v>20.5</v>
      </c>
      <c r="J997" s="104">
        <v>20.5</v>
      </c>
      <c r="K997" s="104"/>
      <c r="L997" s="104"/>
      <c r="M997" s="94" t="s">
        <v>33</v>
      </c>
      <c r="N997" s="94" t="s">
        <v>34</v>
      </c>
      <c r="O997" s="94" t="s">
        <v>35</v>
      </c>
      <c r="P997" s="94"/>
    </row>
    <row r="998" s="86" customFormat="1" ht="51" customHeight="1" spans="1:16">
      <c r="A998" s="93" t="s">
        <v>2209</v>
      </c>
      <c r="B998" s="94">
        <v>1</v>
      </c>
      <c r="C998" s="94" t="s">
        <v>24</v>
      </c>
      <c r="D998" s="94" t="s">
        <v>1790</v>
      </c>
      <c r="E998" s="94">
        <v>1</v>
      </c>
      <c r="F998" s="93" t="s">
        <v>2210</v>
      </c>
      <c r="G998" s="94" t="s">
        <v>58</v>
      </c>
      <c r="H998" s="94">
        <v>2023</v>
      </c>
      <c r="I998" s="104">
        <f t="shared" si="82"/>
        <v>24</v>
      </c>
      <c r="J998" s="104">
        <v>24</v>
      </c>
      <c r="K998" s="104"/>
      <c r="L998" s="104"/>
      <c r="M998" s="94" t="s">
        <v>33</v>
      </c>
      <c r="N998" s="94" t="s">
        <v>34</v>
      </c>
      <c r="O998" s="94" t="s">
        <v>35</v>
      </c>
      <c r="P998" s="94"/>
    </row>
    <row r="999" s="86" customFormat="1" ht="51" customHeight="1" spans="1:16">
      <c r="A999" s="93" t="s">
        <v>2211</v>
      </c>
      <c r="B999" s="94">
        <v>1</v>
      </c>
      <c r="C999" s="94" t="s">
        <v>24</v>
      </c>
      <c r="D999" s="94" t="s">
        <v>1790</v>
      </c>
      <c r="E999" s="94">
        <v>1</v>
      </c>
      <c r="F999" s="93" t="s">
        <v>2212</v>
      </c>
      <c r="G999" s="94" t="s">
        <v>173</v>
      </c>
      <c r="H999" s="94">
        <v>2023</v>
      </c>
      <c r="I999" s="104">
        <f t="shared" si="82"/>
        <v>27</v>
      </c>
      <c r="J999" s="104">
        <v>27</v>
      </c>
      <c r="K999" s="104"/>
      <c r="L999" s="104"/>
      <c r="M999" s="94" t="s">
        <v>33</v>
      </c>
      <c r="N999" s="94" t="s">
        <v>34</v>
      </c>
      <c r="O999" s="94" t="s">
        <v>35</v>
      </c>
      <c r="P999" s="94"/>
    </row>
    <row r="1000" s="86" customFormat="1" ht="51" customHeight="1" spans="1:16">
      <c r="A1000" s="93" t="s">
        <v>2213</v>
      </c>
      <c r="B1000" s="94">
        <v>1</v>
      </c>
      <c r="C1000" s="94" t="s">
        <v>24</v>
      </c>
      <c r="D1000" s="94" t="s">
        <v>1790</v>
      </c>
      <c r="E1000" s="94">
        <v>1</v>
      </c>
      <c r="F1000" s="93" t="s">
        <v>2214</v>
      </c>
      <c r="G1000" s="94" t="s">
        <v>176</v>
      </c>
      <c r="H1000" s="94">
        <v>2023</v>
      </c>
      <c r="I1000" s="104">
        <f t="shared" si="82"/>
        <v>26.5</v>
      </c>
      <c r="J1000" s="104">
        <v>26.5</v>
      </c>
      <c r="K1000" s="104"/>
      <c r="L1000" s="104"/>
      <c r="M1000" s="94" t="s">
        <v>33</v>
      </c>
      <c r="N1000" s="94" t="s">
        <v>34</v>
      </c>
      <c r="O1000" s="94" t="s">
        <v>35</v>
      </c>
      <c r="P1000" s="94"/>
    </row>
    <row r="1001" s="86" customFormat="1" ht="51" customHeight="1" spans="1:16">
      <c r="A1001" s="93" t="s">
        <v>2215</v>
      </c>
      <c r="B1001" s="94">
        <v>1</v>
      </c>
      <c r="C1001" s="94" t="s">
        <v>24</v>
      </c>
      <c r="D1001" s="94" t="s">
        <v>1790</v>
      </c>
      <c r="E1001" s="94">
        <v>1</v>
      </c>
      <c r="F1001" s="93" t="s">
        <v>2216</v>
      </c>
      <c r="G1001" s="94" t="s">
        <v>425</v>
      </c>
      <c r="H1001" s="94">
        <v>2023</v>
      </c>
      <c r="I1001" s="104">
        <f t="shared" si="82"/>
        <v>30.5</v>
      </c>
      <c r="J1001" s="104">
        <v>30.5</v>
      </c>
      <c r="K1001" s="104"/>
      <c r="L1001" s="104"/>
      <c r="M1001" s="94" t="s">
        <v>33</v>
      </c>
      <c r="N1001" s="94" t="s">
        <v>34</v>
      </c>
      <c r="O1001" s="94" t="s">
        <v>35</v>
      </c>
      <c r="P1001" s="94"/>
    </row>
    <row r="1002" s="86" customFormat="1" ht="51" customHeight="1" spans="1:16">
      <c r="A1002" s="93" t="s">
        <v>2217</v>
      </c>
      <c r="B1002" s="94">
        <v>1</v>
      </c>
      <c r="C1002" s="94" t="s">
        <v>24</v>
      </c>
      <c r="D1002" s="94" t="s">
        <v>1790</v>
      </c>
      <c r="E1002" s="94">
        <v>1</v>
      </c>
      <c r="F1002" s="93" t="s">
        <v>2218</v>
      </c>
      <c r="G1002" s="94" t="s">
        <v>257</v>
      </c>
      <c r="H1002" s="94">
        <v>2023</v>
      </c>
      <c r="I1002" s="104">
        <f t="shared" si="82"/>
        <v>34.5</v>
      </c>
      <c r="J1002" s="104">
        <v>34.5</v>
      </c>
      <c r="K1002" s="104"/>
      <c r="L1002" s="104"/>
      <c r="M1002" s="94" t="s">
        <v>33</v>
      </c>
      <c r="N1002" s="94" t="s">
        <v>34</v>
      </c>
      <c r="O1002" s="94" t="s">
        <v>35</v>
      </c>
      <c r="P1002" s="94"/>
    </row>
    <row r="1003" s="86" customFormat="1" ht="51" customHeight="1" spans="1:16">
      <c r="A1003" s="93" t="s">
        <v>2219</v>
      </c>
      <c r="B1003" s="94">
        <v>1</v>
      </c>
      <c r="C1003" s="94" t="s">
        <v>24</v>
      </c>
      <c r="D1003" s="94" t="s">
        <v>1790</v>
      </c>
      <c r="E1003" s="94">
        <v>1</v>
      </c>
      <c r="F1003" s="93" t="s">
        <v>2220</v>
      </c>
      <c r="G1003" s="94" t="s">
        <v>329</v>
      </c>
      <c r="H1003" s="94">
        <v>2023</v>
      </c>
      <c r="I1003" s="104">
        <f t="shared" si="82"/>
        <v>8.1</v>
      </c>
      <c r="J1003" s="104">
        <v>8.1</v>
      </c>
      <c r="K1003" s="104"/>
      <c r="L1003" s="104"/>
      <c r="M1003" s="94" t="s">
        <v>33</v>
      </c>
      <c r="N1003" s="94" t="s">
        <v>34</v>
      </c>
      <c r="O1003" s="94" t="s">
        <v>35</v>
      </c>
      <c r="P1003" s="94"/>
    </row>
    <row r="1004" s="82" customFormat="1" ht="35" customHeight="1" spans="1:16">
      <c r="A1004" s="11" t="s">
        <v>2221</v>
      </c>
      <c r="B1004" s="9">
        <v>1</v>
      </c>
      <c r="C1004" s="18" t="s">
        <v>24</v>
      </c>
      <c r="D1004" s="9" t="s">
        <v>74</v>
      </c>
      <c r="E1004" s="9">
        <v>1</v>
      </c>
      <c r="F1004" s="11" t="s">
        <v>2222</v>
      </c>
      <c r="G1004" s="11" t="s">
        <v>176</v>
      </c>
      <c r="H1004" s="18">
        <v>2023</v>
      </c>
      <c r="I1004" s="11">
        <f t="shared" si="82"/>
        <v>400</v>
      </c>
      <c r="J1004" s="11"/>
      <c r="K1004" s="103">
        <v>400</v>
      </c>
      <c r="L1004" s="103"/>
      <c r="M1004" s="18" t="s">
        <v>33</v>
      </c>
      <c r="N1004" s="18" t="s">
        <v>34</v>
      </c>
      <c r="O1004" s="18" t="s">
        <v>35</v>
      </c>
      <c r="P1004" s="18"/>
    </row>
    <row r="1005" s="82" customFormat="1" ht="35" customHeight="1" spans="1:16">
      <c r="A1005" s="11" t="s">
        <v>2223</v>
      </c>
      <c r="B1005" s="9">
        <v>1</v>
      </c>
      <c r="C1005" s="18" t="s">
        <v>24</v>
      </c>
      <c r="D1005" s="9" t="s">
        <v>74</v>
      </c>
      <c r="E1005" s="9">
        <v>1</v>
      </c>
      <c r="F1005" s="11" t="s">
        <v>2224</v>
      </c>
      <c r="G1005" s="11" t="s">
        <v>185</v>
      </c>
      <c r="H1005" s="18">
        <v>2023</v>
      </c>
      <c r="I1005" s="11">
        <f t="shared" si="82"/>
        <v>400</v>
      </c>
      <c r="J1005" s="11"/>
      <c r="K1005" s="103">
        <v>400</v>
      </c>
      <c r="L1005" s="103"/>
      <c r="M1005" s="18" t="s">
        <v>33</v>
      </c>
      <c r="N1005" s="18" t="s">
        <v>34</v>
      </c>
      <c r="O1005" s="18" t="s">
        <v>35</v>
      </c>
      <c r="P1005" s="18"/>
    </row>
    <row r="1006" s="86" customFormat="1" ht="87" customHeight="1" spans="1:16">
      <c r="A1006" s="93" t="s">
        <v>2225</v>
      </c>
      <c r="B1006" s="94">
        <v>1</v>
      </c>
      <c r="C1006" s="94" t="s">
        <v>24</v>
      </c>
      <c r="D1006" s="94" t="s">
        <v>74</v>
      </c>
      <c r="E1006" s="94">
        <v>1</v>
      </c>
      <c r="F1006" s="93" t="s">
        <v>2226</v>
      </c>
      <c r="G1006" s="94" t="s">
        <v>159</v>
      </c>
      <c r="H1006" s="94">
        <v>2023</v>
      </c>
      <c r="I1006" s="94">
        <f t="shared" si="82"/>
        <v>250</v>
      </c>
      <c r="J1006" s="104"/>
      <c r="K1006" s="104">
        <v>250</v>
      </c>
      <c r="L1006" s="104"/>
      <c r="M1006" s="94" t="s">
        <v>350</v>
      </c>
      <c r="N1006" s="94" t="s">
        <v>34</v>
      </c>
      <c r="O1006" s="94" t="s">
        <v>35</v>
      </c>
      <c r="P1006" s="94"/>
    </row>
    <row r="1007" s="86" customFormat="1" ht="191" customHeight="1" spans="1:16">
      <c r="A1007" s="93" t="s">
        <v>2227</v>
      </c>
      <c r="B1007" s="94">
        <v>1</v>
      </c>
      <c r="C1007" s="94" t="s">
        <v>24</v>
      </c>
      <c r="D1007" s="94" t="s">
        <v>1790</v>
      </c>
      <c r="E1007" s="94"/>
      <c r="F1007" s="93" t="s">
        <v>2228</v>
      </c>
      <c r="G1007" s="94" t="s">
        <v>162</v>
      </c>
      <c r="H1007" s="94">
        <v>2023</v>
      </c>
      <c r="I1007" s="104">
        <f t="shared" si="82"/>
        <v>390</v>
      </c>
      <c r="J1007" s="104"/>
      <c r="K1007" s="104">
        <v>390</v>
      </c>
      <c r="L1007" s="104"/>
      <c r="M1007" s="94" t="s">
        <v>350</v>
      </c>
      <c r="N1007" s="94" t="s">
        <v>34</v>
      </c>
      <c r="O1007" s="94" t="s">
        <v>35</v>
      </c>
      <c r="P1007" s="94"/>
    </row>
    <row r="1008" s="86" customFormat="1" ht="169" customHeight="1" spans="1:16">
      <c r="A1008" s="93" t="s">
        <v>2229</v>
      </c>
      <c r="B1008" s="94">
        <v>1</v>
      </c>
      <c r="C1008" s="94" t="s">
        <v>24</v>
      </c>
      <c r="D1008" s="94" t="s">
        <v>1790</v>
      </c>
      <c r="E1008" s="94"/>
      <c r="F1008" s="93" t="s">
        <v>2230</v>
      </c>
      <c r="G1008" s="94" t="s">
        <v>176</v>
      </c>
      <c r="H1008" s="94">
        <v>2023</v>
      </c>
      <c r="I1008" s="104">
        <f t="shared" si="82"/>
        <v>195</v>
      </c>
      <c r="J1008" s="104"/>
      <c r="K1008" s="104">
        <v>195</v>
      </c>
      <c r="L1008" s="104"/>
      <c r="M1008" s="94" t="s">
        <v>350</v>
      </c>
      <c r="N1008" s="94" t="s">
        <v>34</v>
      </c>
      <c r="O1008" s="94" t="s">
        <v>35</v>
      </c>
      <c r="P1008" s="94"/>
    </row>
    <row r="1009" s="86" customFormat="1" ht="203" customHeight="1" spans="1:16">
      <c r="A1009" s="93" t="s">
        <v>2231</v>
      </c>
      <c r="B1009" s="94">
        <v>1</v>
      </c>
      <c r="C1009" s="94" t="s">
        <v>24</v>
      </c>
      <c r="D1009" s="94" t="s">
        <v>1790</v>
      </c>
      <c r="E1009" s="94"/>
      <c r="F1009" s="93" t="s">
        <v>2232</v>
      </c>
      <c r="G1009" s="94" t="s">
        <v>182</v>
      </c>
      <c r="H1009" s="94">
        <v>2023</v>
      </c>
      <c r="I1009" s="104">
        <f t="shared" si="82"/>
        <v>163</v>
      </c>
      <c r="J1009" s="104"/>
      <c r="K1009" s="104">
        <v>163</v>
      </c>
      <c r="L1009" s="104"/>
      <c r="M1009" s="94" t="s">
        <v>350</v>
      </c>
      <c r="N1009" s="94" t="s">
        <v>34</v>
      </c>
      <c r="O1009" s="94" t="s">
        <v>35</v>
      </c>
      <c r="P1009" s="94"/>
    </row>
    <row r="1010" s="86" customFormat="1" ht="100" customHeight="1" spans="1:16">
      <c r="A1010" s="93" t="s">
        <v>2233</v>
      </c>
      <c r="B1010" s="94">
        <v>1</v>
      </c>
      <c r="C1010" s="94" t="s">
        <v>24</v>
      </c>
      <c r="D1010" s="94" t="s">
        <v>1790</v>
      </c>
      <c r="E1010" s="94"/>
      <c r="F1010" s="93" t="s">
        <v>2234</v>
      </c>
      <c r="G1010" s="94" t="s">
        <v>194</v>
      </c>
      <c r="H1010" s="94">
        <v>2023</v>
      </c>
      <c r="I1010" s="104">
        <f t="shared" si="82"/>
        <v>345</v>
      </c>
      <c r="J1010" s="104"/>
      <c r="K1010" s="104">
        <v>345</v>
      </c>
      <c r="L1010" s="104"/>
      <c r="M1010" s="94" t="s">
        <v>350</v>
      </c>
      <c r="N1010" s="94" t="s">
        <v>34</v>
      </c>
      <c r="O1010" s="94" t="s">
        <v>35</v>
      </c>
      <c r="P1010" s="94"/>
    </row>
    <row r="1011" s="86" customFormat="1" ht="114" customHeight="1" spans="1:16">
      <c r="A1011" s="93" t="s">
        <v>2235</v>
      </c>
      <c r="B1011" s="94">
        <v>1</v>
      </c>
      <c r="C1011" s="94" t="s">
        <v>24</v>
      </c>
      <c r="D1011" s="94" t="s">
        <v>1790</v>
      </c>
      <c r="E1011" s="94"/>
      <c r="F1011" s="93" t="s">
        <v>2236</v>
      </c>
      <c r="G1011" s="94" t="s">
        <v>185</v>
      </c>
      <c r="H1011" s="94">
        <v>2023</v>
      </c>
      <c r="I1011" s="104">
        <f t="shared" si="82"/>
        <v>112</v>
      </c>
      <c r="J1011" s="104"/>
      <c r="K1011" s="104">
        <v>112</v>
      </c>
      <c r="L1011" s="104"/>
      <c r="M1011" s="94" t="s">
        <v>350</v>
      </c>
      <c r="N1011" s="94" t="s">
        <v>34</v>
      </c>
      <c r="O1011" s="94" t="s">
        <v>35</v>
      </c>
      <c r="P1011" s="94"/>
    </row>
    <row r="1012" s="86" customFormat="1" ht="100" customHeight="1" spans="1:16">
      <c r="A1012" s="93" t="s">
        <v>2237</v>
      </c>
      <c r="B1012" s="94">
        <v>1</v>
      </c>
      <c r="C1012" s="94" t="s">
        <v>24</v>
      </c>
      <c r="D1012" s="94" t="s">
        <v>1790</v>
      </c>
      <c r="E1012" s="94"/>
      <c r="F1012" s="93" t="s">
        <v>2238</v>
      </c>
      <c r="G1012" s="94" t="s">
        <v>165</v>
      </c>
      <c r="H1012" s="94">
        <v>2023</v>
      </c>
      <c r="I1012" s="104">
        <f t="shared" si="82"/>
        <v>180</v>
      </c>
      <c r="J1012" s="104"/>
      <c r="K1012" s="104">
        <v>180</v>
      </c>
      <c r="L1012" s="104"/>
      <c r="M1012" s="94" t="s">
        <v>350</v>
      </c>
      <c r="N1012" s="94" t="s">
        <v>34</v>
      </c>
      <c r="O1012" s="94" t="s">
        <v>35</v>
      </c>
      <c r="P1012" s="94"/>
    </row>
    <row r="1013" s="86" customFormat="1" ht="100" customHeight="1" spans="1:16">
      <c r="A1013" s="93" t="s">
        <v>2239</v>
      </c>
      <c r="B1013" s="94">
        <v>1</v>
      </c>
      <c r="C1013" s="94" t="s">
        <v>24</v>
      </c>
      <c r="D1013" s="94" t="s">
        <v>1790</v>
      </c>
      <c r="E1013" s="94"/>
      <c r="F1013" s="93" t="s">
        <v>2240</v>
      </c>
      <c r="G1013" s="94" t="s">
        <v>58</v>
      </c>
      <c r="H1013" s="94">
        <v>2023</v>
      </c>
      <c r="I1013" s="104">
        <f t="shared" si="82"/>
        <v>100</v>
      </c>
      <c r="J1013" s="104"/>
      <c r="K1013" s="104">
        <v>100</v>
      </c>
      <c r="L1013" s="104"/>
      <c r="M1013" s="94" t="s">
        <v>350</v>
      </c>
      <c r="N1013" s="94" t="s">
        <v>34</v>
      </c>
      <c r="O1013" s="94" t="s">
        <v>35</v>
      </c>
      <c r="P1013" s="94"/>
    </row>
    <row r="1014" s="86" customFormat="1" ht="291" customHeight="1" spans="1:16">
      <c r="A1014" s="93" t="s">
        <v>2241</v>
      </c>
      <c r="B1014" s="94">
        <v>1</v>
      </c>
      <c r="C1014" s="94" t="s">
        <v>24</v>
      </c>
      <c r="D1014" s="94" t="s">
        <v>1790</v>
      </c>
      <c r="E1014" s="94">
        <v>1</v>
      </c>
      <c r="F1014" s="93" t="s">
        <v>2242</v>
      </c>
      <c r="G1014" s="94" t="s">
        <v>2243</v>
      </c>
      <c r="H1014" s="94">
        <v>2023</v>
      </c>
      <c r="I1014" s="104">
        <f t="shared" si="82"/>
        <v>496.16</v>
      </c>
      <c r="J1014" s="104">
        <v>496.16</v>
      </c>
      <c r="K1014" s="104"/>
      <c r="L1014" s="104"/>
      <c r="M1014" s="94" t="s">
        <v>350</v>
      </c>
      <c r="N1014" s="94" t="s">
        <v>34</v>
      </c>
      <c r="O1014" s="94" t="s">
        <v>35</v>
      </c>
      <c r="P1014" s="94"/>
    </row>
    <row r="1015" s="86" customFormat="1" ht="64" customHeight="1" spans="1:16">
      <c r="A1015" s="93" t="s">
        <v>2244</v>
      </c>
      <c r="B1015" s="94">
        <v>1</v>
      </c>
      <c r="C1015" s="94" t="s">
        <v>24</v>
      </c>
      <c r="D1015" s="94" t="s">
        <v>1790</v>
      </c>
      <c r="E1015" s="94">
        <v>1</v>
      </c>
      <c r="F1015" s="93" t="s">
        <v>2245</v>
      </c>
      <c r="G1015" s="94" t="s">
        <v>2246</v>
      </c>
      <c r="H1015" s="94">
        <v>2023</v>
      </c>
      <c r="I1015" s="104">
        <f t="shared" si="82"/>
        <v>50</v>
      </c>
      <c r="J1015" s="104">
        <v>50</v>
      </c>
      <c r="K1015" s="104"/>
      <c r="L1015" s="104"/>
      <c r="M1015" s="94" t="s">
        <v>350</v>
      </c>
      <c r="N1015" s="94" t="s">
        <v>34</v>
      </c>
      <c r="O1015" s="94"/>
      <c r="P1015" s="94"/>
    </row>
    <row r="1016" s="86" customFormat="1" ht="64" customHeight="1" spans="1:16">
      <c r="A1016" s="93" t="s">
        <v>2247</v>
      </c>
      <c r="B1016" s="94">
        <v>1</v>
      </c>
      <c r="C1016" s="94" t="s">
        <v>24</v>
      </c>
      <c r="D1016" s="94" t="s">
        <v>1790</v>
      </c>
      <c r="E1016" s="94">
        <v>1</v>
      </c>
      <c r="F1016" s="93" t="s">
        <v>2248</v>
      </c>
      <c r="G1016" s="94" t="s">
        <v>2249</v>
      </c>
      <c r="H1016" s="94">
        <v>2023</v>
      </c>
      <c r="I1016" s="104">
        <f t="shared" si="82"/>
        <v>50</v>
      </c>
      <c r="J1016" s="104">
        <v>50</v>
      </c>
      <c r="K1016" s="104"/>
      <c r="L1016" s="104"/>
      <c r="M1016" s="94" t="s">
        <v>350</v>
      </c>
      <c r="N1016" s="94" t="s">
        <v>34</v>
      </c>
      <c r="O1016" s="94"/>
      <c r="P1016" s="94"/>
    </row>
    <row r="1017" s="86" customFormat="1" ht="64" customHeight="1" spans="1:16">
      <c r="A1017" s="121" t="s">
        <v>2250</v>
      </c>
      <c r="B1017" s="94">
        <v>1</v>
      </c>
      <c r="C1017" s="94" t="s">
        <v>24</v>
      </c>
      <c r="D1017" s="94" t="s">
        <v>1790</v>
      </c>
      <c r="E1017" s="94">
        <v>1</v>
      </c>
      <c r="F1017" s="93" t="s">
        <v>2251</v>
      </c>
      <c r="G1017" s="94" t="s">
        <v>2070</v>
      </c>
      <c r="H1017" s="94">
        <v>2023</v>
      </c>
      <c r="I1017" s="104">
        <f t="shared" si="82"/>
        <v>90.4</v>
      </c>
      <c r="J1017" s="104">
        <v>90.4</v>
      </c>
      <c r="K1017" s="104"/>
      <c r="L1017" s="104"/>
      <c r="M1017" s="94" t="s">
        <v>350</v>
      </c>
      <c r="N1017" s="94" t="s">
        <v>34</v>
      </c>
      <c r="O1017" s="94"/>
      <c r="P1017" s="94"/>
    </row>
    <row r="1018" s="86" customFormat="1" ht="64" customHeight="1" spans="1:16">
      <c r="A1018" s="121" t="s">
        <v>2252</v>
      </c>
      <c r="B1018" s="94">
        <v>1</v>
      </c>
      <c r="C1018" s="94" t="s">
        <v>24</v>
      </c>
      <c r="D1018" s="94" t="s">
        <v>1790</v>
      </c>
      <c r="E1018" s="94">
        <v>1</v>
      </c>
      <c r="F1018" s="93" t="s">
        <v>2253</v>
      </c>
      <c r="G1018" s="94" t="s">
        <v>2073</v>
      </c>
      <c r="H1018" s="94">
        <v>2023</v>
      </c>
      <c r="I1018" s="104">
        <f t="shared" si="82"/>
        <v>70.4</v>
      </c>
      <c r="J1018" s="104">
        <v>70.4</v>
      </c>
      <c r="K1018" s="104"/>
      <c r="L1018" s="104"/>
      <c r="M1018" s="94" t="s">
        <v>350</v>
      </c>
      <c r="N1018" s="94" t="s">
        <v>34</v>
      </c>
      <c r="O1018" s="94"/>
      <c r="P1018" s="94"/>
    </row>
    <row r="1019" s="86" customFormat="1" ht="64" customHeight="1" spans="1:16">
      <c r="A1019" s="121" t="s">
        <v>2254</v>
      </c>
      <c r="B1019" s="94">
        <v>1</v>
      </c>
      <c r="C1019" s="94" t="s">
        <v>24</v>
      </c>
      <c r="D1019" s="94" t="s">
        <v>1790</v>
      </c>
      <c r="E1019" s="94">
        <v>1</v>
      </c>
      <c r="F1019" s="93" t="s">
        <v>2255</v>
      </c>
      <c r="G1019" s="94" t="s">
        <v>711</v>
      </c>
      <c r="H1019" s="94">
        <v>2023</v>
      </c>
      <c r="I1019" s="104">
        <f t="shared" si="82"/>
        <v>75.13</v>
      </c>
      <c r="J1019" s="104">
        <v>75.13</v>
      </c>
      <c r="K1019" s="104"/>
      <c r="L1019" s="104"/>
      <c r="M1019" s="94" t="s">
        <v>350</v>
      </c>
      <c r="N1019" s="94" t="s">
        <v>34</v>
      </c>
      <c r="O1019" s="94"/>
      <c r="P1019" s="94"/>
    </row>
    <row r="1020" s="86" customFormat="1" ht="64" customHeight="1" spans="1:16">
      <c r="A1020" s="121" t="s">
        <v>2256</v>
      </c>
      <c r="B1020" s="94">
        <v>1</v>
      </c>
      <c r="C1020" s="94" t="s">
        <v>24</v>
      </c>
      <c r="D1020" s="94" t="s">
        <v>1790</v>
      </c>
      <c r="E1020" s="94">
        <v>1</v>
      </c>
      <c r="F1020" s="93" t="s">
        <v>2257</v>
      </c>
      <c r="G1020" s="94" t="s">
        <v>2039</v>
      </c>
      <c r="H1020" s="94">
        <v>2023</v>
      </c>
      <c r="I1020" s="104">
        <f t="shared" si="82"/>
        <v>105.8</v>
      </c>
      <c r="J1020" s="104">
        <v>105.8</v>
      </c>
      <c r="K1020" s="104"/>
      <c r="L1020" s="104"/>
      <c r="M1020" s="94" t="s">
        <v>350</v>
      </c>
      <c r="N1020" s="94" t="s">
        <v>34</v>
      </c>
      <c r="O1020" s="94"/>
      <c r="P1020" s="94"/>
    </row>
    <row r="1021" s="86" customFormat="1" ht="64" customHeight="1" spans="1:16">
      <c r="A1021" s="121" t="s">
        <v>2258</v>
      </c>
      <c r="B1021" s="94">
        <v>1</v>
      </c>
      <c r="C1021" s="94" t="s">
        <v>24</v>
      </c>
      <c r="D1021" s="94" t="s">
        <v>1790</v>
      </c>
      <c r="E1021" s="94">
        <v>1</v>
      </c>
      <c r="F1021" s="93" t="s">
        <v>2259</v>
      </c>
      <c r="G1021" s="94" t="s">
        <v>2080</v>
      </c>
      <c r="H1021" s="94">
        <v>2023</v>
      </c>
      <c r="I1021" s="104">
        <f t="shared" si="82"/>
        <v>70.7</v>
      </c>
      <c r="J1021" s="104">
        <v>70.7</v>
      </c>
      <c r="K1021" s="104"/>
      <c r="L1021" s="104"/>
      <c r="M1021" s="94" t="s">
        <v>350</v>
      </c>
      <c r="N1021" s="94" t="s">
        <v>34</v>
      </c>
      <c r="O1021" s="94"/>
      <c r="P1021" s="94"/>
    </row>
    <row r="1022" s="86" customFormat="1" ht="64" customHeight="1" spans="1:16">
      <c r="A1022" s="121" t="s">
        <v>2260</v>
      </c>
      <c r="B1022" s="94">
        <v>1</v>
      </c>
      <c r="C1022" s="94" t="s">
        <v>24</v>
      </c>
      <c r="D1022" s="94" t="s">
        <v>1790</v>
      </c>
      <c r="E1022" s="94">
        <v>1</v>
      </c>
      <c r="F1022" s="93" t="s">
        <v>2261</v>
      </c>
      <c r="G1022" s="94" t="s">
        <v>2083</v>
      </c>
      <c r="H1022" s="94">
        <v>2023</v>
      </c>
      <c r="I1022" s="104">
        <f t="shared" si="82"/>
        <v>100.45</v>
      </c>
      <c r="J1022" s="104">
        <v>100.45</v>
      </c>
      <c r="K1022" s="104"/>
      <c r="L1022" s="104"/>
      <c r="M1022" s="94" t="s">
        <v>350</v>
      </c>
      <c r="N1022" s="94" t="s">
        <v>34</v>
      </c>
      <c r="O1022" s="94"/>
      <c r="P1022" s="94"/>
    </row>
    <row r="1023" s="86" customFormat="1" ht="64" customHeight="1" spans="1:16">
      <c r="A1023" s="121" t="s">
        <v>2262</v>
      </c>
      <c r="B1023" s="94">
        <v>1</v>
      </c>
      <c r="C1023" s="94" t="s">
        <v>24</v>
      </c>
      <c r="D1023" s="94" t="s">
        <v>1790</v>
      </c>
      <c r="E1023" s="94">
        <v>1</v>
      </c>
      <c r="F1023" s="93" t="s">
        <v>2263</v>
      </c>
      <c r="G1023" s="94" t="s">
        <v>2086</v>
      </c>
      <c r="H1023" s="94">
        <v>2023</v>
      </c>
      <c r="I1023" s="104">
        <f t="shared" si="82"/>
        <v>85.22</v>
      </c>
      <c r="J1023" s="104">
        <v>85.22</v>
      </c>
      <c r="K1023" s="104"/>
      <c r="L1023" s="104"/>
      <c r="M1023" s="94" t="s">
        <v>350</v>
      </c>
      <c r="N1023" s="94" t="s">
        <v>34</v>
      </c>
      <c r="O1023" s="94"/>
      <c r="P1023" s="94"/>
    </row>
    <row r="1024" s="86" customFormat="1" ht="64" customHeight="1" spans="1:16">
      <c r="A1024" s="121" t="s">
        <v>2264</v>
      </c>
      <c r="B1024" s="94">
        <v>1</v>
      </c>
      <c r="C1024" s="94" t="s">
        <v>24</v>
      </c>
      <c r="D1024" s="94" t="s">
        <v>1790</v>
      </c>
      <c r="E1024" s="94">
        <v>1</v>
      </c>
      <c r="F1024" s="93" t="s">
        <v>2265</v>
      </c>
      <c r="G1024" s="94" t="s">
        <v>2089</v>
      </c>
      <c r="H1024" s="94">
        <v>2023</v>
      </c>
      <c r="I1024" s="104">
        <f t="shared" si="82"/>
        <v>89.16</v>
      </c>
      <c r="J1024" s="104">
        <v>89.16</v>
      </c>
      <c r="K1024" s="104"/>
      <c r="L1024" s="104"/>
      <c r="M1024" s="94" t="s">
        <v>350</v>
      </c>
      <c r="N1024" s="94" t="s">
        <v>34</v>
      </c>
      <c r="O1024" s="94"/>
      <c r="P1024" s="94"/>
    </row>
    <row r="1025" s="86" customFormat="1" ht="64" customHeight="1" spans="1:16">
      <c r="A1025" s="121" t="s">
        <v>2266</v>
      </c>
      <c r="B1025" s="94">
        <v>1</v>
      </c>
      <c r="C1025" s="94" t="s">
        <v>24</v>
      </c>
      <c r="D1025" s="94" t="s">
        <v>1790</v>
      </c>
      <c r="E1025" s="94">
        <v>1</v>
      </c>
      <c r="F1025" s="93" t="s">
        <v>2091</v>
      </c>
      <c r="G1025" s="94" t="s">
        <v>2092</v>
      </c>
      <c r="H1025" s="94">
        <v>2023</v>
      </c>
      <c r="I1025" s="104">
        <f t="shared" si="82"/>
        <v>62.87</v>
      </c>
      <c r="J1025" s="104">
        <v>62.87</v>
      </c>
      <c r="K1025" s="104"/>
      <c r="L1025" s="104"/>
      <c r="M1025" s="94" t="s">
        <v>350</v>
      </c>
      <c r="N1025" s="94" t="s">
        <v>34</v>
      </c>
      <c r="O1025" s="94"/>
      <c r="P1025" s="94"/>
    </row>
    <row r="1026" s="86" customFormat="1" ht="64" customHeight="1" spans="1:16">
      <c r="A1026" s="121" t="s">
        <v>2267</v>
      </c>
      <c r="B1026" s="94">
        <v>1</v>
      </c>
      <c r="C1026" s="94" t="s">
        <v>24</v>
      </c>
      <c r="D1026" s="94" t="s">
        <v>1790</v>
      </c>
      <c r="E1026" s="94">
        <v>1</v>
      </c>
      <c r="F1026" s="93" t="s">
        <v>2268</v>
      </c>
      <c r="G1026" s="94" t="s">
        <v>2095</v>
      </c>
      <c r="H1026" s="94">
        <v>2023</v>
      </c>
      <c r="I1026" s="104">
        <f t="shared" si="82"/>
        <v>72</v>
      </c>
      <c r="J1026" s="104">
        <v>72</v>
      </c>
      <c r="K1026" s="104"/>
      <c r="L1026" s="104"/>
      <c r="M1026" s="94" t="s">
        <v>350</v>
      </c>
      <c r="N1026" s="94" t="s">
        <v>34</v>
      </c>
      <c r="O1026" s="94"/>
      <c r="P1026" s="94"/>
    </row>
    <row r="1027" s="86" customFormat="1" ht="64" customHeight="1" spans="1:16">
      <c r="A1027" s="121" t="s">
        <v>2269</v>
      </c>
      <c r="B1027" s="94">
        <v>1</v>
      </c>
      <c r="C1027" s="94" t="s">
        <v>24</v>
      </c>
      <c r="D1027" s="94" t="s">
        <v>1790</v>
      </c>
      <c r="E1027" s="94">
        <v>1</v>
      </c>
      <c r="F1027" s="93" t="s">
        <v>2270</v>
      </c>
      <c r="G1027" s="94" t="s">
        <v>1151</v>
      </c>
      <c r="H1027" s="94">
        <v>2023</v>
      </c>
      <c r="I1027" s="104">
        <f t="shared" si="82"/>
        <v>72.4</v>
      </c>
      <c r="J1027" s="104">
        <v>72.4</v>
      </c>
      <c r="K1027" s="104"/>
      <c r="L1027" s="104"/>
      <c r="M1027" s="94" t="s">
        <v>350</v>
      </c>
      <c r="N1027" s="94" t="s">
        <v>34</v>
      </c>
      <c r="O1027" s="94"/>
      <c r="P1027" s="94"/>
    </row>
    <row r="1028" s="86" customFormat="1" ht="64" customHeight="1" spans="1:16">
      <c r="A1028" s="121" t="s">
        <v>2271</v>
      </c>
      <c r="B1028" s="94">
        <v>1</v>
      </c>
      <c r="C1028" s="94" t="s">
        <v>24</v>
      </c>
      <c r="D1028" s="94" t="s">
        <v>1790</v>
      </c>
      <c r="E1028" s="94">
        <v>1</v>
      </c>
      <c r="F1028" s="93" t="s">
        <v>2272</v>
      </c>
      <c r="G1028" s="94" t="s">
        <v>2100</v>
      </c>
      <c r="H1028" s="94">
        <v>2023</v>
      </c>
      <c r="I1028" s="104">
        <f t="shared" si="82"/>
        <v>89</v>
      </c>
      <c r="J1028" s="104">
        <v>89</v>
      </c>
      <c r="K1028" s="104"/>
      <c r="L1028" s="104"/>
      <c r="M1028" s="94" t="s">
        <v>350</v>
      </c>
      <c r="N1028" s="94" t="s">
        <v>34</v>
      </c>
      <c r="O1028" s="94"/>
      <c r="P1028" s="94"/>
    </row>
    <row r="1029" s="86" customFormat="1" ht="64" customHeight="1" spans="1:16">
      <c r="A1029" s="121" t="s">
        <v>2273</v>
      </c>
      <c r="B1029" s="94">
        <v>1</v>
      </c>
      <c r="C1029" s="94" t="s">
        <v>24</v>
      </c>
      <c r="D1029" s="94" t="s">
        <v>1790</v>
      </c>
      <c r="E1029" s="94">
        <v>1</v>
      </c>
      <c r="F1029" s="93" t="s">
        <v>2274</v>
      </c>
      <c r="G1029" s="94" t="s">
        <v>2103</v>
      </c>
      <c r="H1029" s="94">
        <v>2023</v>
      </c>
      <c r="I1029" s="104">
        <f t="shared" si="82"/>
        <v>90.32</v>
      </c>
      <c r="J1029" s="104">
        <v>90.32</v>
      </c>
      <c r="K1029" s="104"/>
      <c r="L1029" s="104"/>
      <c r="M1029" s="94" t="s">
        <v>350</v>
      </c>
      <c r="N1029" s="94" t="s">
        <v>34</v>
      </c>
      <c r="O1029" s="94"/>
      <c r="P1029" s="94"/>
    </row>
    <row r="1030" s="86" customFormat="1" ht="64" customHeight="1" spans="1:16">
      <c r="A1030" s="121" t="s">
        <v>2275</v>
      </c>
      <c r="B1030" s="94">
        <v>1</v>
      </c>
      <c r="C1030" s="94" t="s">
        <v>24</v>
      </c>
      <c r="D1030" s="94" t="s">
        <v>1790</v>
      </c>
      <c r="E1030" s="94">
        <v>1</v>
      </c>
      <c r="F1030" s="93" t="s">
        <v>2276</v>
      </c>
      <c r="G1030" s="94" t="s">
        <v>2106</v>
      </c>
      <c r="H1030" s="94">
        <v>2023</v>
      </c>
      <c r="I1030" s="104">
        <f t="shared" si="82"/>
        <v>77.22</v>
      </c>
      <c r="J1030" s="104">
        <v>77.22</v>
      </c>
      <c r="K1030" s="104"/>
      <c r="L1030" s="104"/>
      <c r="M1030" s="94" t="s">
        <v>350</v>
      </c>
      <c r="N1030" s="94" t="s">
        <v>34</v>
      </c>
      <c r="O1030" s="94"/>
      <c r="P1030" s="94"/>
    </row>
    <row r="1031" s="86" customFormat="1" ht="64" customHeight="1" spans="1:16">
      <c r="A1031" s="121" t="s">
        <v>2277</v>
      </c>
      <c r="B1031" s="94">
        <v>1</v>
      </c>
      <c r="C1031" s="94" t="s">
        <v>24</v>
      </c>
      <c r="D1031" s="94" t="s">
        <v>1790</v>
      </c>
      <c r="E1031" s="94">
        <v>1</v>
      </c>
      <c r="F1031" s="93" t="s">
        <v>2108</v>
      </c>
      <c r="G1031" s="94" t="s">
        <v>2109</v>
      </c>
      <c r="H1031" s="94">
        <v>2023</v>
      </c>
      <c r="I1031" s="104">
        <f t="shared" si="82"/>
        <v>71.06</v>
      </c>
      <c r="J1031" s="104">
        <v>71.06</v>
      </c>
      <c r="K1031" s="104"/>
      <c r="L1031" s="104"/>
      <c r="M1031" s="94" t="s">
        <v>350</v>
      </c>
      <c r="N1031" s="94" t="s">
        <v>34</v>
      </c>
      <c r="O1031" s="94"/>
      <c r="P1031" s="94"/>
    </row>
    <row r="1032" s="86" customFormat="1" ht="64" customHeight="1" spans="1:16">
      <c r="A1032" s="121" t="s">
        <v>2278</v>
      </c>
      <c r="B1032" s="94">
        <v>1</v>
      </c>
      <c r="C1032" s="94" t="s">
        <v>24</v>
      </c>
      <c r="D1032" s="94" t="s">
        <v>1790</v>
      </c>
      <c r="E1032" s="94">
        <v>1</v>
      </c>
      <c r="F1032" s="93" t="s">
        <v>2279</v>
      </c>
      <c r="G1032" s="94" t="s">
        <v>2042</v>
      </c>
      <c r="H1032" s="94">
        <v>2023</v>
      </c>
      <c r="I1032" s="104">
        <f t="shared" si="82"/>
        <v>73.49</v>
      </c>
      <c r="J1032" s="104">
        <v>73.49</v>
      </c>
      <c r="K1032" s="104"/>
      <c r="L1032" s="104"/>
      <c r="M1032" s="94" t="s">
        <v>350</v>
      </c>
      <c r="N1032" s="94" t="s">
        <v>34</v>
      </c>
      <c r="O1032" s="94"/>
      <c r="P1032" s="94"/>
    </row>
    <row r="1033" s="86" customFormat="1" ht="64" customHeight="1" spans="1:16">
      <c r="A1033" s="121" t="s">
        <v>2280</v>
      </c>
      <c r="B1033" s="94">
        <v>1</v>
      </c>
      <c r="C1033" s="94" t="s">
        <v>24</v>
      </c>
      <c r="D1033" s="94" t="s">
        <v>1790</v>
      </c>
      <c r="E1033" s="94">
        <v>1</v>
      </c>
      <c r="F1033" s="93" t="s">
        <v>2281</v>
      </c>
      <c r="G1033" s="94" t="s">
        <v>2045</v>
      </c>
      <c r="H1033" s="94">
        <v>2023</v>
      </c>
      <c r="I1033" s="104">
        <f t="shared" si="82"/>
        <v>90.34</v>
      </c>
      <c r="J1033" s="104">
        <v>90.34</v>
      </c>
      <c r="K1033" s="104"/>
      <c r="L1033" s="104"/>
      <c r="M1033" s="94" t="s">
        <v>350</v>
      </c>
      <c r="N1033" s="94" t="s">
        <v>34</v>
      </c>
      <c r="O1033" s="94"/>
      <c r="P1033" s="94"/>
    </row>
    <row r="1034" s="86" customFormat="1" ht="64" customHeight="1" spans="1:16">
      <c r="A1034" s="121" t="s">
        <v>2282</v>
      </c>
      <c r="B1034" s="94">
        <v>1</v>
      </c>
      <c r="C1034" s="94" t="s">
        <v>24</v>
      </c>
      <c r="D1034" s="94" t="s">
        <v>1790</v>
      </c>
      <c r="E1034" s="94">
        <v>1</v>
      </c>
      <c r="F1034" s="93" t="s">
        <v>2115</v>
      </c>
      <c r="G1034" s="94" t="s">
        <v>2116</v>
      </c>
      <c r="H1034" s="94">
        <v>2023</v>
      </c>
      <c r="I1034" s="104">
        <f t="shared" si="82"/>
        <v>77.38</v>
      </c>
      <c r="J1034" s="104">
        <v>77.38</v>
      </c>
      <c r="K1034" s="104"/>
      <c r="L1034" s="104"/>
      <c r="M1034" s="94" t="s">
        <v>350</v>
      </c>
      <c r="N1034" s="94" t="s">
        <v>34</v>
      </c>
      <c r="O1034" s="94"/>
      <c r="P1034" s="94"/>
    </row>
    <row r="1035" s="86" customFormat="1" ht="64" customHeight="1" spans="1:16">
      <c r="A1035" s="93" t="s">
        <v>2283</v>
      </c>
      <c r="B1035" s="94">
        <v>1</v>
      </c>
      <c r="C1035" s="94" t="s">
        <v>24</v>
      </c>
      <c r="D1035" s="94" t="s">
        <v>1790</v>
      </c>
      <c r="E1035" s="94">
        <v>1</v>
      </c>
      <c r="F1035" s="93" t="s">
        <v>2063</v>
      </c>
      <c r="G1035" s="94" t="s">
        <v>2284</v>
      </c>
      <c r="H1035" s="94">
        <v>2023</v>
      </c>
      <c r="I1035" s="104">
        <f t="shared" si="82"/>
        <v>97.68</v>
      </c>
      <c r="J1035" s="104">
        <v>97.68</v>
      </c>
      <c r="K1035" s="104"/>
      <c r="L1035" s="104"/>
      <c r="M1035" s="94" t="s">
        <v>350</v>
      </c>
      <c r="N1035" s="94" t="s">
        <v>34</v>
      </c>
      <c r="O1035" s="94"/>
      <c r="P1035" s="94"/>
    </row>
    <row r="1036" s="86" customFormat="1" ht="64" customHeight="1" spans="1:16">
      <c r="A1036" s="93" t="s">
        <v>2285</v>
      </c>
      <c r="B1036" s="94">
        <v>1</v>
      </c>
      <c r="C1036" s="94" t="s">
        <v>24</v>
      </c>
      <c r="D1036" s="94" t="s">
        <v>1790</v>
      </c>
      <c r="E1036" s="94">
        <v>1</v>
      </c>
      <c r="F1036" s="93" t="s">
        <v>2286</v>
      </c>
      <c r="G1036" s="94" t="s">
        <v>2287</v>
      </c>
      <c r="H1036" s="94">
        <v>2023</v>
      </c>
      <c r="I1036" s="104">
        <f t="shared" si="82"/>
        <v>107.24</v>
      </c>
      <c r="J1036" s="104">
        <v>107.24</v>
      </c>
      <c r="K1036" s="104"/>
      <c r="L1036" s="104"/>
      <c r="M1036" s="94" t="s">
        <v>350</v>
      </c>
      <c r="N1036" s="94" t="s">
        <v>34</v>
      </c>
      <c r="O1036" s="94"/>
      <c r="P1036" s="94"/>
    </row>
    <row r="1037" s="86" customFormat="1" ht="64" customHeight="1" spans="1:16">
      <c r="A1037" s="93" t="s">
        <v>2288</v>
      </c>
      <c r="B1037" s="94">
        <v>1</v>
      </c>
      <c r="C1037" s="94" t="s">
        <v>24</v>
      </c>
      <c r="D1037" s="94" t="s">
        <v>1790</v>
      </c>
      <c r="E1037" s="94">
        <v>1</v>
      </c>
      <c r="F1037" s="93" t="s">
        <v>2289</v>
      </c>
      <c r="G1037" s="94" t="s">
        <v>2290</v>
      </c>
      <c r="H1037" s="94">
        <v>2023</v>
      </c>
      <c r="I1037" s="104">
        <f t="shared" si="82"/>
        <v>96.88</v>
      </c>
      <c r="J1037" s="104">
        <v>96.88</v>
      </c>
      <c r="K1037" s="104"/>
      <c r="L1037" s="104"/>
      <c r="M1037" s="94" t="s">
        <v>350</v>
      </c>
      <c r="N1037" s="94" t="s">
        <v>34</v>
      </c>
      <c r="O1037" s="94"/>
      <c r="P1037" s="94"/>
    </row>
    <row r="1038" s="86" customFormat="1" ht="64" customHeight="1" spans="1:16">
      <c r="A1038" s="93" t="s">
        <v>2291</v>
      </c>
      <c r="B1038" s="94">
        <v>1</v>
      </c>
      <c r="C1038" s="94" t="s">
        <v>24</v>
      </c>
      <c r="D1038" s="94" t="s">
        <v>1790</v>
      </c>
      <c r="E1038" s="94">
        <v>1</v>
      </c>
      <c r="F1038" s="93" t="s">
        <v>2292</v>
      </c>
      <c r="G1038" s="94" t="s">
        <v>2293</v>
      </c>
      <c r="H1038" s="94">
        <v>2023</v>
      </c>
      <c r="I1038" s="104">
        <f t="shared" si="82"/>
        <v>93.98</v>
      </c>
      <c r="J1038" s="104">
        <v>93.98</v>
      </c>
      <c r="K1038" s="104"/>
      <c r="L1038" s="104"/>
      <c r="M1038" s="94" t="s">
        <v>350</v>
      </c>
      <c r="N1038" s="94" t="s">
        <v>34</v>
      </c>
      <c r="O1038" s="94"/>
      <c r="P1038" s="94"/>
    </row>
    <row r="1039" s="86" customFormat="1" ht="64" customHeight="1" spans="1:16">
      <c r="A1039" s="93" t="s">
        <v>2294</v>
      </c>
      <c r="B1039" s="94">
        <v>1</v>
      </c>
      <c r="C1039" s="94" t="s">
        <v>24</v>
      </c>
      <c r="D1039" s="94" t="s">
        <v>1790</v>
      </c>
      <c r="E1039" s="94">
        <v>1</v>
      </c>
      <c r="F1039" s="93" t="s">
        <v>2295</v>
      </c>
      <c r="G1039" s="94" t="s">
        <v>2296</v>
      </c>
      <c r="H1039" s="94">
        <v>2023</v>
      </c>
      <c r="I1039" s="104">
        <f t="shared" si="82"/>
        <v>75.4</v>
      </c>
      <c r="J1039" s="104">
        <v>75.4</v>
      </c>
      <c r="K1039" s="104"/>
      <c r="L1039" s="104"/>
      <c r="M1039" s="94" t="s">
        <v>350</v>
      </c>
      <c r="N1039" s="94" t="s">
        <v>34</v>
      </c>
      <c r="O1039" s="94"/>
      <c r="P1039" s="94"/>
    </row>
    <row r="1040" s="86" customFormat="1" ht="64" customHeight="1" spans="1:16">
      <c r="A1040" s="93" t="s">
        <v>2297</v>
      </c>
      <c r="B1040" s="94">
        <v>1</v>
      </c>
      <c r="C1040" s="94" t="s">
        <v>24</v>
      </c>
      <c r="D1040" s="94" t="s">
        <v>1790</v>
      </c>
      <c r="E1040" s="94">
        <v>1</v>
      </c>
      <c r="F1040" s="93" t="s">
        <v>2298</v>
      </c>
      <c r="G1040" s="94" t="s">
        <v>2299</v>
      </c>
      <c r="H1040" s="94">
        <v>2023</v>
      </c>
      <c r="I1040" s="104">
        <f t="shared" si="82"/>
        <v>89.05</v>
      </c>
      <c r="J1040" s="104">
        <v>89.05</v>
      </c>
      <c r="K1040" s="104"/>
      <c r="L1040" s="104"/>
      <c r="M1040" s="94" t="s">
        <v>350</v>
      </c>
      <c r="N1040" s="94" t="s">
        <v>34</v>
      </c>
      <c r="O1040" s="94"/>
      <c r="P1040" s="94"/>
    </row>
    <row r="1041" s="86" customFormat="1" ht="64" customHeight="1" spans="1:16">
      <c r="A1041" s="93" t="s">
        <v>2300</v>
      </c>
      <c r="B1041" s="94">
        <v>1</v>
      </c>
      <c r="C1041" s="94" t="s">
        <v>24</v>
      </c>
      <c r="D1041" s="94" t="s">
        <v>1790</v>
      </c>
      <c r="E1041" s="94">
        <v>1</v>
      </c>
      <c r="F1041" s="93" t="s">
        <v>2301</v>
      </c>
      <c r="G1041" s="94" t="s">
        <v>2302</v>
      </c>
      <c r="H1041" s="94">
        <v>2023</v>
      </c>
      <c r="I1041" s="104">
        <f t="shared" si="82"/>
        <v>123.2</v>
      </c>
      <c r="J1041" s="104">
        <v>123.2</v>
      </c>
      <c r="K1041" s="104"/>
      <c r="L1041" s="104"/>
      <c r="M1041" s="94" t="s">
        <v>350</v>
      </c>
      <c r="N1041" s="94" t="s">
        <v>34</v>
      </c>
      <c r="O1041" s="94"/>
      <c r="P1041" s="94"/>
    </row>
    <row r="1042" s="86" customFormat="1" ht="64" customHeight="1" spans="1:16">
      <c r="A1042" s="93" t="s">
        <v>2303</v>
      </c>
      <c r="B1042" s="94">
        <v>1</v>
      </c>
      <c r="C1042" s="94" t="s">
        <v>24</v>
      </c>
      <c r="D1042" s="94" t="s">
        <v>1790</v>
      </c>
      <c r="E1042" s="94">
        <v>1</v>
      </c>
      <c r="F1042" s="93" t="s">
        <v>2304</v>
      </c>
      <c r="G1042" s="94" t="s">
        <v>690</v>
      </c>
      <c r="H1042" s="94">
        <v>2023</v>
      </c>
      <c r="I1042" s="104">
        <f t="shared" si="82"/>
        <v>300</v>
      </c>
      <c r="J1042" s="104">
        <v>300</v>
      </c>
      <c r="K1042" s="104"/>
      <c r="L1042" s="104"/>
      <c r="M1042" s="94" t="s">
        <v>350</v>
      </c>
      <c r="N1042" s="94" t="s">
        <v>34</v>
      </c>
      <c r="O1042" s="94"/>
      <c r="P1042" s="94"/>
    </row>
    <row r="1043" s="86" customFormat="1" ht="64" customHeight="1" spans="1:16">
      <c r="A1043" s="93" t="s">
        <v>2305</v>
      </c>
      <c r="B1043" s="94">
        <v>1</v>
      </c>
      <c r="C1043" s="94" t="s">
        <v>24</v>
      </c>
      <c r="D1043" s="94" t="s">
        <v>1790</v>
      </c>
      <c r="E1043" s="94">
        <v>1</v>
      </c>
      <c r="F1043" s="93" t="s">
        <v>2306</v>
      </c>
      <c r="G1043" s="94" t="s">
        <v>699</v>
      </c>
      <c r="H1043" s="94">
        <v>2023</v>
      </c>
      <c r="I1043" s="104">
        <f t="shared" si="82"/>
        <v>450</v>
      </c>
      <c r="J1043" s="104">
        <v>450</v>
      </c>
      <c r="K1043" s="104"/>
      <c r="L1043" s="104"/>
      <c r="M1043" s="94" t="s">
        <v>350</v>
      </c>
      <c r="N1043" s="94" t="s">
        <v>34</v>
      </c>
      <c r="O1043" s="94"/>
      <c r="P1043" s="94"/>
    </row>
    <row r="1044" s="86" customFormat="1" ht="64" customHeight="1" spans="1:16">
      <c r="A1044" s="93" t="s">
        <v>2307</v>
      </c>
      <c r="B1044" s="94">
        <v>1</v>
      </c>
      <c r="C1044" s="94" t="s">
        <v>24</v>
      </c>
      <c r="D1044" s="94" t="s">
        <v>1790</v>
      </c>
      <c r="E1044" s="94">
        <v>1</v>
      </c>
      <c r="F1044" s="93" t="s">
        <v>2308</v>
      </c>
      <c r="G1044" s="94" t="s">
        <v>693</v>
      </c>
      <c r="H1044" s="94">
        <v>2023</v>
      </c>
      <c r="I1044" s="104">
        <f t="shared" si="82"/>
        <v>427.79</v>
      </c>
      <c r="J1044" s="104">
        <v>427.79</v>
      </c>
      <c r="K1044" s="104"/>
      <c r="L1044" s="104"/>
      <c r="M1044" s="94" t="s">
        <v>350</v>
      </c>
      <c r="N1044" s="94" t="s">
        <v>34</v>
      </c>
      <c r="O1044" s="94"/>
      <c r="P1044" s="94"/>
    </row>
    <row r="1045" s="86" customFormat="1" ht="64" customHeight="1" spans="1:16">
      <c r="A1045" s="93" t="s">
        <v>2309</v>
      </c>
      <c r="B1045" s="94">
        <v>1</v>
      </c>
      <c r="C1045" s="94" t="s">
        <v>24</v>
      </c>
      <c r="D1045" s="94" t="s">
        <v>1790</v>
      </c>
      <c r="E1045" s="94">
        <v>1</v>
      </c>
      <c r="F1045" s="93" t="s">
        <v>2310</v>
      </c>
      <c r="G1045" s="94" t="s">
        <v>696</v>
      </c>
      <c r="H1045" s="94">
        <v>2023</v>
      </c>
      <c r="I1045" s="104">
        <f t="shared" si="82"/>
        <v>572.21</v>
      </c>
      <c r="J1045" s="104">
        <v>572.21</v>
      </c>
      <c r="K1045" s="104"/>
      <c r="L1045" s="104"/>
      <c r="M1045" s="94" t="s">
        <v>350</v>
      </c>
      <c r="N1045" s="94" t="s">
        <v>34</v>
      </c>
      <c r="O1045" s="94"/>
      <c r="P1045" s="94"/>
    </row>
    <row r="1046" s="86" customFormat="1" ht="64" customHeight="1" spans="1:16">
      <c r="A1046" s="93" t="s">
        <v>2311</v>
      </c>
      <c r="B1046" s="94">
        <v>1</v>
      </c>
      <c r="C1046" s="94" t="s">
        <v>24</v>
      </c>
      <c r="D1046" s="94" t="s">
        <v>1790</v>
      </c>
      <c r="E1046" s="94">
        <v>1</v>
      </c>
      <c r="F1046" s="93" t="s">
        <v>2312</v>
      </c>
      <c r="G1046" s="94" t="s">
        <v>702</v>
      </c>
      <c r="H1046" s="94">
        <v>2023</v>
      </c>
      <c r="I1046" s="104">
        <f t="shared" si="82"/>
        <v>400</v>
      </c>
      <c r="J1046" s="104">
        <v>400</v>
      </c>
      <c r="K1046" s="104"/>
      <c r="L1046" s="104"/>
      <c r="M1046" s="94" t="s">
        <v>350</v>
      </c>
      <c r="N1046" s="94" t="s">
        <v>34</v>
      </c>
      <c r="O1046" s="94"/>
      <c r="P1046" s="94"/>
    </row>
    <row r="1047" s="86" customFormat="1" ht="64" customHeight="1" spans="1:16">
      <c r="A1047" s="93" t="s">
        <v>2313</v>
      </c>
      <c r="B1047" s="94">
        <v>1</v>
      </c>
      <c r="C1047" s="94" t="s">
        <v>24</v>
      </c>
      <c r="D1047" s="94" t="s">
        <v>1790</v>
      </c>
      <c r="E1047" s="94">
        <v>1</v>
      </c>
      <c r="F1047" s="93" t="s">
        <v>2314</v>
      </c>
      <c r="G1047" s="94" t="s">
        <v>1034</v>
      </c>
      <c r="H1047" s="94">
        <v>2023</v>
      </c>
      <c r="I1047" s="104">
        <f t="shared" si="82"/>
        <v>150</v>
      </c>
      <c r="J1047" s="104">
        <v>150</v>
      </c>
      <c r="K1047" s="104"/>
      <c r="L1047" s="104"/>
      <c r="M1047" s="94" t="s">
        <v>350</v>
      </c>
      <c r="N1047" s="94" t="s">
        <v>34</v>
      </c>
      <c r="O1047" s="94"/>
      <c r="P1047" s="94"/>
    </row>
    <row r="1048" s="86" customFormat="1" ht="64" customHeight="1" spans="1:16">
      <c r="A1048" s="93" t="s">
        <v>2315</v>
      </c>
      <c r="B1048" s="94">
        <v>1</v>
      </c>
      <c r="C1048" s="94" t="s">
        <v>24</v>
      </c>
      <c r="D1048" s="94" t="s">
        <v>1790</v>
      </c>
      <c r="E1048" s="94">
        <v>1</v>
      </c>
      <c r="F1048" s="93" t="s">
        <v>2316</v>
      </c>
      <c r="G1048" s="94" t="s">
        <v>1037</v>
      </c>
      <c r="H1048" s="94">
        <v>2023</v>
      </c>
      <c r="I1048" s="104">
        <f t="shared" si="82"/>
        <v>64.35</v>
      </c>
      <c r="J1048" s="104">
        <v>64.35</v>
      </c>
      <c r="K1048" s="104"/>
      <c r="L1048" s="104"/>
      <c r="M1048" s="94" t="s">
        <v>350</v>
      </c>
      <c r="N1048" s="94" t="s">
        <v>34</v>
      </c>
      <c r="O1048" s="94"/>
      <c r="P1048" s="94"/>
    </row>
    <row r="1049" s="86" customFormat="1" ht="64" customHeight="1" spans="1:16">
      <c r="A1049" s="93" t="s">
        <v>2317</v>
      </c>
      <c r="B1049" s="94">
        <v>1</v>
      </c>
      <c r="C1049" s="94" t="s">
        <v>24</v>
      </c>
      <c r="D1049" s="94" t="s">
        <v>1790</v>
      </c>
      <c r="E1049" s="94">
        <v>1</v>
      </c>
      <c r="F1049" s="93" t="s">
        <v>2318</v>
      </c>
      <c r="G1049" s="94" t="s">
        <v>1040</v>
      </c>
      <c r="H1049" s="94">
        <v>2023</v>
      </c>
      <c r="I1049" s="104">
        <f t="shared" si="82"/>
        <v>140</v>
      </c>
      <c r="J1049" s="104">
        <v>140</v>
      </c>
      <c r="K1049" s="104"/>
      <c r="L1049" s="104"/>
      <c r="M1049" s="94" t="s">
        <v>350</v>
      </c>
      <c r="N1049" s="94" t="s">
        <v>34</v>
      </c>
      <c r="O1049" s="94"/>
      <c r="P1049" s="94"/>
    </row>
    <row r="1050" s="86" customFormat="1" ht="64" customHeight="1" spans="1:16">
      <c r="A1050" s="93" t="s">
        <v>2319</v>
      </c>
      <c r="B1050" s="94">
        <v>1</v>
      </c>
      <c r="C1050" s="94" t="s">
        <v>24</v>
      </c>
      <c r="D1050" s="94" t="s">
        <v>1790</v>
      </c>
      <c r="E1050" s="94">
        <v>1</v>
      </c>
      <c r="F1050" s="93" t="s">
        <v>2320</v>
      </c>
      <c r="G1050" s="94" t="s">
        <v>1043</v>
      </c>
      <c r="H1050" s="94">
        <v>2023</v>
      </c>
      <c r="I1050" s="104">
        <f t="shared" si="82"/>
        <v>140</v>
      </c>
      <c r="J1050" s="104">
        <v>140</v>
      </c>
      <c r="K1050" s="104"/>
      <c r="L1050" s="104"/>
      <c r="M1050" s="94" t="s">
        <v>350</v>
      </c>
      <c r="N1050" s="94" t="s">
        <v>34</v>
      </c>
      <c r="O1050" s="94"/>
      <c r="P1050" s="94"/>
    </row>
    <row r="1051" s="86" customFormat="1" ht="64" customHeight="1" spans="1:16">
      <c r="A1051" s="93" t="s">
        <v>2321</v>
      </c>
      <c r="B1051" s="94">
        <v>1</v>
      </c>
      <c r="C1051" s="94" t="s">
        <v>24</v>
      </c>
      <c r="D1051" s="94" t="s">
        <v>1790</v>
      </c>
      <c r="E1051" s="94">
        <v>1</v>
      </c>
      <c r="F1051" s="93" t="s">
        <v>2322</v>
      </c>
      <c r="G1051" s="94" t="s">
        <v>1046</v>
      </c>
      <c r="H1051" s="94">
        <v>2023</v>
      </c>
      <c r="I1051" s="104">
        <f t="shared" si="82"/>
        <v>165.58</v>
      </c>
      <c r="J1051" s="104">
        <v>165.58</v>
      </c>
      <c r="K1051" s="104"/>
      <c r="L1051" s="104"/>
      <c r="M1051" s="94" t="s">
        <v>350</v>
      </c>
      <c r="N1051" s="94" t="s">
        <v>34</v>
      </c>
      <c r="O1051" s="94"/>
      <c r="P1051" s="94"/>
    </row>
    <row r="1052" s="86" customFormat="1" ht="64" customHeight="1" spans="1:16">
      <c r="A1052" s="93" t="s">
        <v>2323</v>
      </c>
      <c r="B1052" s="94">
        <v>1</v>
      </c>
      <c r="C1052" s="94" t="s">
        <v>24</v>
      </c>
      <c r="D1052" s="94" t="s">
        <v>1790</v>
      </c>
      <c r="E1052" s="94">
        <v>1</v>
      </c>
      <c r="F1052" s="93" t="s">
        <v>2324</v>
      </c>
      <c r="G1052" s="94" t="s">
        <v>1049</v>
      </c>
      <c r="H1052" s="94">
        <v>2023</v>
      </c>
      <c r="I1052" s="104">
        <f t="shared" si="82"/>
        <v>150</v>
      </c>
      <c r="J1052" s="104">
        <v>150</v>
      </c>
      <c r="K1052" s="104"/>
      <c r="L1052" s="104"/>
      <c r="M1052" s="94" t="s">
        <v>350</v>
      </c>
      <c r="N1052" s="94" t="s">
        <v>34</v>
      </c>
      <c r="O1052" s="94"/>
      <c r="P1052" s="94"/>
    </row>
    <row r="1053" s="86" customFormat="1" ht="64" customHeight="1" spans="1:16">
      <c r="A1053" s="93" t="s">
        <v>2325</v>
      </c>
      <c r="B1053" s="94">
        <v>1</v>
      </c>
      <c r="C1053" s="94" t="s">
        <v>24</v>
      </c>
      <c r="D1053" s="94" t="s">
        <v>1790</v>
      </c>
      <c r="E1053" s="94">
        <v>1</v>
      </c>
      <c r="F1053" s="93" t="s">
        <v>2326</v>
      </c>
      <c r="G1053" s="94" t="s">
        <v>1052</v>
      </c>
      <c r="H1053" s="94">
        <v>2023</v>
      </c>
      <c r="I1053" s="104">
        <f t="shared" si="82"/>
        <v>150</v>
      </c>
      <c r="J1053" s="104">
        <v>150</v>
      </c>
      <c r="K1053" s="104"/>
      <c r="L1053" s="104"/>
      <c r="M1053" s="94" t="s">
        <v>350</v>
      </c>
      <c r="N1053" s="94" t="s">
        <v>34</v>
      </c>
      <c r="O1053" s="94"/>
      <c r="P1053" s="94"/>
    </row>
    <row r="1054" s="86" customFormat="1" ht="64" customHeight="1" spans="1:16">
      <c r="A1054" s="93" t="s">
        <v>2327</v>
      </c>
      <c r="B1054" s="94">
        <v>1</v>
      </c>
      <c r="C1054" s="94" t="s">
        <v>24</v>
      </c>
      <c r="D1054" s="94" t="s">
        <v>1790</v>
      </c>
      <c r="E1054" s="94">
        <v>1</v>
      </c>
      <c r="F1054" s="93" t="s">
        <v>2328</v>
      </c>
      <c r="G1054" s="94" t="s">
        <v>1055</v>
      </c>
      <c r="H1054" s="94">
        <v>2023</v>
      </c>
      <c r="I1054" s="104">
        <f t="shared" si="82"/>
        <v>150</v>
      </c>
      <c r="J1054" s="104">
        <v>150</v>
      </c>
      <c r="K1054" s="104"/>
      <c r="L1054" s="104"/>
      <c r="M1054" s="94" t="s">
        <v>350</v>
      </c>
      <c r="N1054" s="94" t="s">
        <v>34</v>
      </c>
      <c r="O1054" s="94"/>
      <c r="P1054" s="94"/>
    </row>
    <row r="1055" s="86" customFormat="1" ht="64" customHeight="1" spans="1:16">
      <c r="A1055" s="93" t="s">
        <v>2329</v>
      </c>
      <c r="B1055" s="94">
        <v>1</v>
      </c>
      <c r="C1055" s="94" t="s">
        <v>24</v>
      </c>
      <c r="D1055" s="94" t="s">
        <v>1790</v>
      </c>
      <c r="E1055" s="94">
        <v>1</v>
      </c>
      <c r="F1055" s="93" t="s">
        <v>2330</v>
      </c>
      <c r="G1055" s="94" t="s">
        <v>1058</v>
      </c>
      <c r="H1055" s="94">
        <v>2023</v>
      </c>
      <c r="I1055" s="104">
        <f t="shared" si="82"/>
        <v>150</v>
      </c>
      <c r="J1055" s="104">
        <v>150</v>
      </c>
      <c r="K1055" s="104"/>
      <c r="L1055" s="104"/>
      <c r="M1055" s="94" t="s">
        <v>350</v>
      </c>
      <c r="N1055" s="94" t="s">
        <v>34</v>
      </c>
      <c r="O1055" s="94"/>
      <c r="P1055" s="94"/>
    </row>
    <row r="1056" s="86" customFormat="1" ht="64" customHeight="1" spans="1:16">
      <c r="A1056" s="93" t="s">
        <v>2331</v>
      </c>
      <c r="B1056" s="94">
        <v>1</v>
      </c>
      <c r="C1056" s="94" t="s">
        <v>24</v>
      </c>
      <c r="D1056" s="94" t="s">
        <v>1790</v>
      </c>
      <c r="E1056" s="94">
        <v>1</v>
      </c>
      <c r="F1056" s="93" t="s">
        <v>2332</v>
      </c>
      <c r="G1056" s="94" t="s">
        <v>1061</v>
      </c>
      <c r="H1056" s="94">
        <v>2023</v>
      </c>
      <c r="I1056" s="104">
        <f t="shared" si="82"/>
        <v>150</v>
      </c>
      <c r="J1056" s="104">
        <v>150</v>
      </c>
      <c r="K1056" s="104"/>
      <c r="L1056" s="104"/>
      <c r="M1056" s="94" t="s">
        <v>350</v>
      </c>
      <c r="N1056" s="94" t="s">
        <v>34</v>
      </c>
      <c r="O1056" s="94"/>
      <c r="P1056" s="94"/>
    </row>
    <row r="1057" s="86" customFormat="1" ht="76" customHeight="1" spans="1:16">
      <c r="A1057" s="93" t="s">
        <v>2333</v>
      </c>
      <c r="B1057" s="94">
        <v>1</v>
      </c>
      <c r="C1057" s="94" t="s">
        <v>24</v>
      </c>
      <c r="D1057" s="94" t="s">
        <v>1790</v>
      </c>
      <c r="E1057" s="94">
        <v>1</v>
      </c>
      <c r="F1057" s="93" t="s">
        <v>2334</v>
      </c>
      <c r="G1057" s="94" t="s">
        <v>1064</v>
      </c>
      <c r="H1057" s="94">
        <v>2023</v>
      </c>
      <c r="I1057" s="104">
        <f t="shared" si="82"/>
        <v>150</v>
      </c>
      <c r="J1057" s="104">
        <v>150</v>
      </c>
      <c r="K1057" s="104"/>
      <c r="L1057" s="104"/>
      <c r="M1057" s="94" t="s">
        <v>350</v>
      </c>
      <c r="N1057" s="94" t="s">
        <v>34</v>
      </c>
      <c r="O1057" s="94"/>
      <c r="P1057" s="94"/>
    </row>
    <row r="1058" s="86" customFormat="1" ht="64" customHeight="1" spans="1:16">
      <c r="A1058" s="93" t="s">
        <v>2335</v>
      </c>
      <c r="B1058" s="94">
        <v>1</v>
      </c>
      <c r="C1058" s="94" t="s">
        <v>24</v>
      </c>
      <c r="D1058" s="94" t="s">
        <v>1790</v>
      </c>
      <c r="E1058" s="94">
        <v>1</v>
      </c>
      <c r="F1058" s="93" t="s">
        <v>2336</v>
      </c>
      <c r="G1058" s="94" t="s">
        <v>1067</v>
      </c>
      <c r="H1058" s="94">
        <v>2023</v>
      </c>
      <c r="I1058" s="104">
        <f t="shared" si="82"/>
        <v>150</v>
      </c>
      <c r="J1058" s="104">
        <v>150</v>
      </c>
      <c r="K1058" s="104"/>
      <c r="L1058" s="104"/>
      <c r="M1058" s="94" t="s">
        <v>350</v>
      </c>
      <c r="N1058" s="94" t="s">
        <v>34</v>
      </c>
      <c r="O1058" s="94"/>
      <c r="P1058" s="94"/>
    </row>
    <row r="1059" s="86" customFormat="1" ht="64" customHeight="1" spans="1:16">
      <c r="A1059" s="93" t="s">
        <v>2337</v>
      </c>
      <c r="B1059" s="94">
        <v>1</v>
      </c>
      <c r="C1059" s="94" t="s">
        <v>24</v>
      </c>
      <c r="D1059" s="94" t="s">
        <v>1790</v>
      </c>
      <c r="E1059" s="94">
        <v>1</v>
      </c>
      <c r="F1059" s="93" t="s">
        <v>2338</v>
      </c>
      <c r="G1059" s="94" t="s">
        <v>1070</v>
      </c>
      <c r="H1059" s="94">
        <v>2023</v>
      </c>
      <c r="I1059" s="104">
        <f t="shared" ref="I1059:I1122" si="83">J1059+K1059+L1059</f>
        <v>150</v>
      </c>
      <c r="J1059" s="104">
        <v>150</v>
      </c>
      <c r="K1059" s="104"/>
      <c r="L1059" s="104"/>
      <c r="M1059" s="94" t="s">
        <v>350</v>
      </c>
      <c r="N1059" s="94" t="s">
        <v>34</v>
      </c>
      <c r="O1059" s="94"/>
      <c r="P1059" s="94"/>
    </row>
    <row r="1060" s="86" customFormat="1" ht="64" customHeight="1" spans="1:16">
      <c r="A1060" s="93" t="s">
        <v>2339</v>
      </c>
      <c r="B1060" s="94">
        <v>1</v>
      </c>
      <c r="C1060" s="94" t="s">
        <v>24</v>
      </c>
      <c r="D1060" s="94" t="s">
        <v>1790</v>
      </c>
      <c r="E1060" s="94">
        <v>1</v>
      </c>
      <c r="F1060" s="93" t="s">
        <v>2340</v>
      </c>
      <c r="G1060" s="94" t="s">
        <v>717</v>
      </c>
      <c r="H1060" s="94">
        <v>2023</v>
      </c>
      <c r="I1060" s="104">
        <f t="shared" si="83"/>
        <v>60</v>
      </c>
      <c r="J1060" s="104">
        <v>60</v>
      </c>
      <c r="K1060" s="104"/>
      <c r="L1060" s="104"/>
      <c r="M1060" s="94" t="s">
        <v>350</v>
      </c>
      <c r="N1060" s="94" t="s">
        <v>34</v>
      </c>
      <c r="O1060" s="94"/>
      <c r="P1060" s="94"/>
    </row>
    <row r="1061" s="86" customFormat="1" ht="64" customHeight="1" spans="1:16">
      <c r="A1061" s="93" t="s">
        <v>2341</v>
      </c>
      <c r="B1061" s="94">
        <v>1</v>
      </c>
      <c r="C1061" s="94" t="s">
        <v>24</v>
      </c>
      <c r="D1061" s="94" t="s">
        <v>1790</v>
      </c>
      <c r="E1061" s="94">
        <v>1</v>
      </c>
      <c r="F1061" s="93" t="s">
        <v>2342</v>
      </c>
      <c r="G1061" s="94" t="s">
        <v>687</v>
      </c>
      <c r="H1061" s="94">
        <v>2023</v>
      </c>
      <c r="I1061" s="104">
        <f t="shared" si="83"/>
        <v>40</v>
      </c>
      <c r="J1061" s="104">
        <v>40</v>
      </c>
      <c r="K1061" s="104"/>
      <c r="L1061" s="104"/>
      <c r="M1061" s="94" t="s">
        <v>350</v>
      </c>
      <c r="N1061" s="94" t="s">
        <v>34</v>
      </c>
      <c r="O1061" s="94"/>
      <c r="P1061" s="94"/>
    </row>
    <row r="1062" s="86" customFormat="1" ht="64" customHeight="1" spans="1:16">
      <c r="A1062" s="93" t="s">
        <v>2343</v>
      </c>
      <c r="B1062" s="94">
        <v>1</v>
      </c>
      <c r="C1062" s="94" t="s">
        <v>24</v>
      </c>
      <c r="D1062" s="94" t="s">
        <v>1790</v>
      </c>
      <c r="E1062" s="94">
        <v>1</v>
      </c>
      <c r="F1062" s="93" t="s">
        <v>2344</v>
      </c>
      <c r="G1062" s="94" t="s">
        <v>1083</v>
      </c>
      <c r="H1062" s="94">
        <v>2023</v>
      </c>
      <c r="I1062" s="104">
        <f t="shared" si="83"/>
        <v>50</v>
      </c>
      <c r="J1062" s="104">
        <v>50</v>
      </c>
      <c r="K1062" s="104"/>
      <c r="L1062" s="104"/>
      <c r="M1062" s="94" t="s">
        <v>350</v>
      </c>
      <c r="N1062" s="94" t="s">
        <v>34</v>
      </c>
      <c r="O1062" s="94"/>
      <c r="P1062" s="94"/>
    </row>
    <row r="1063" s="86" customFormat="1" ht="64" customHeight="1" spans="1:16">
      <c r="A1063" s="93" t="s">
        <v>2345</v>
      </c>
      <c r="B1063" s="94">
        <v>1</v>
      </c>
      <c r="C1063" s="94" t="s">
        <v>24</v>
      </c>
      <c r="D1063" s="94" t="s">
        <v>1790</v>
      </c>
      <c r="E1063" s="94">
        <v>1</v>
      </c>
      <c r="F1063" s="93" t="s">
        <v>2346</v>
      </c>
      <c r="G1063" s="94" t="s">
        <v>720</v>
      </c>
      <c r="H1063" s="94">
        <v>2023</v>
      </c>
      <c r="I1063" s="104">
        <f t="shared" si="83"/>
        <v>50</v>
      </c>
      <c r="J1063" s="104">
        <v>50</v>
      </c>
      <c r="K1063" s="104"/>
      <c r="L1063" s="104"/>
      <c r="M1063" s="94" t="s">
        <v>350</v>
      </c>
      <c r="N1063" s="94" t="s">
        <v>34</v>
      </c>
      <c r="O1063" s="94"/>
      <c r="P1063" s="94"/>
    </row>
    <row r="1064" s="86" customFormat="1" ht="64" customHeight="1" spans="1:16">
      <c r="A1064" s="93" t="s">
        <v>2347</v>
      </c>
      <c r="B1064" s="94">
        <v>1</v>
      </c>
      <c r="C1064" s="94" t="s">
        <v>24</v>
      </c>
      <c r="D1064" s="94" t="s">
        <v>1790</v>
      </c>
      <c r="E1064" s="94">
        <v>1</v>
      </c>
      <c r="F1064" s="93" t="s">
        <v>2348</v>
      </c>
      <c r="G1064" s="94" t="s">
        <v>1088</v>
      </c>
      <c r="H1064" s="94">
        <v>2023</v>
      </c>
      <c r="I1064" s="104">
        <f t="shared" si="83"/>
        <v>60</v>
      </c>
      <c r="J1064" s="104">
        <v>60</v>
      </c>
      <c r="K1064" s="104"/>
      <c r="L1064" s="104"/>
      <c r="M1064" s="94" t="s">
        <v>350</v>
      </c>
      <c r="N1064" s="94" t="s">
        <v>34</v>
      </c>
      <c r="O1064" s="94"/>
      <c r="P1064" s="94"/>
    </row>
    <row r="1065" s="86" customFormat="1" ht="64" customHeight="1" spans="1:16">
      <c r="A1065" s="93" t="s">
        <v>2349</v>
      </c>
      <c r="B1065" s="94">
        <v>1</v>
      </c>
      <c r="C1065" s="94" t="s">
        <v>24</v>
      </c>
      <c r="D1065" s="94" t="s">
        <v>1790</v>
      </c>
      <c r="E1065" s="94">
        <v>1</v>
      </c>
      <c r="F1065" s="93" t="s">
        <v>2350</v>
      </c>
      <c r="G1065" s="94" t="s">
        <v>1143</v>
      </c>
      <c r="H1065" s="94">
        <v>2023</v>
      </c>
      <c r="I1065" s="104">
        <f t="shared" si="83"/>
        <v>40</v>
      </c>
      <c r="J1065" s="104">
        <v>40</v>
      </c>
      <c r="K1065" s="104"/>
      <c r="L1065" s="104"/>
      <c r="M1065" s="94" t="s">
        <v>350</v>
      </c>
      <c r="N1065" s="94" t="s">
        <v>34</v>
      </c>
      <c r="O1065" s="94"/>
      <c r="P1065" s="94"/>
    </row>
    <row r="1066" s="86" customFormat="1" ht="64" customHeight="1" spans="1:16">
      <c r="A1066" s="93" t="s">
        <v>2351</v>
      </c>
      <c r="B1066" s="94">
        <v>1</v>
      </c>
      <c r="C1066" s="94" t="s">
        <v>24</v>
      </c>
      <c r="D1066" s="94" t="s">
        <v>1790</v>
      </c>
      <c r="E1066" s="94">
        <v>1</v>
      </c>
      <c r="F1066" s="93" t="s">
        <v>2352</v>
      </c>
      <c r="G1066" s="94" t="s">
        <v>2353</v>
      </c>
      <c r="H1066" s="94">
        <v>2023</v>
      </c>
      <c r="I1066" s="104">
        <f t="shared" si="83"/>
        <v>10.7</v>
      </c>
      <c r="J1066" s="104">
        <v>10.7</v>
      </c>
      <c r="K1066" s="104"/>
      <c r="L1066" s="104"/>
      <c r="M1066" s="94" t="s">
        <v>350</v>
      </c>
      <c r="N1066" s="94" t="s">
        <v>34</v>
      </c>
      <c r="O1066" s="94"/>
      <c r="P1066" s="94"/>
    </row>
    <row r="1067" s="86" customFormat="1" ht="64" customHeight="1" spans="1:16">
      <c r="A1067" s="93" t="s">
        <v>2354</v>
      </c>
      <c r="B1067" s="94">
        <v>1</v>
      </c>
      <c r="C1067" s="94" t="s">
        <v>24</v>
      </c>
      <c r="D1067" s="94" t="s">
        <v>1790</v>
      </c>
      <c r="E1067" s="94">
        <v>1</v>
      </c>
      <c r="F1067" s="93" t="s">
        <v>2355</v>
      </c>
      <c r="G1067" s="94" t="s">
        <v>1094</v>
      </c>
      <c r="H1067" s="94">
        <v>2023</v>
      </c>
      <c r="I1067" s="104">
        <f t="shared" si="83"/>
        <v>10</v>
      </c>
      <c r="J1067" s="104">
        <v>10</v>
      </c>
      <c r="K1067" s="104"/>
      <c r="L1067" s="104"/>
      <c r="M1067" s="94" t="s">
        <v>350</v>
      </c>
      <c r="N1067" s="94" t="s">
        <v>34</v>
      </c>
      <c r="O1067" s="94"/>
      <c r="P1067" s="94"/>
    </row>
    <row r="1068" s="86" customFormat="1" ht="64" customHeight="1" spans="1:16">
      <c r="A1068" s="93" t="s">
        <v>2356</v>
      </c>
      <c r="B1068" s="94">
        <v>1</v>
      </c>
      <c r="C1068" s="94" t="s">
        <v>24</v>
      </c>
      <c r="D1068" s="94" t="s">
        <v>1790</v>
      </c>
      <c r="E1068" s="94">
        <v>1</v>
      </c>
      <c r="F1068" s="93" t="s">
        <v>2357</v>
      </c>
      <c r="G1068" s="94" t="s">
        <v>1097</v>
      </c>
      <c r="H1068" s="94">
        <v>2023</v>
      </c>
      <c r="I1068" s="104">
        <f t="shared" si="83"/>
        <v>0</v>
      </c>
      <c r="J1068" s="104"/>
      <c r="K1068" s="104"/>
      <c r="L1068" s="104"/>
      <c r="M1068" s="94" t="s">
        <v>350</v>
      </c>
      <c r="N1068" s="94" t="s">
        <v>34</v>
      </c>
      <c r="O1068" s="94"/>
      <c r="P1068" s="94"/>
    </row>
    <row r="1069" s="86" customFormat="1" ht="64" customHeight="1" spans="1:16">
      <c r="A1069" s="93" t="s">
        <v>2358</v>
      </c>
      <c r="B1069" s="94">
        <v>1</v>
      </c>
      <c r="C1069" s="94" t="s">
        <v>24</v>
      </c>
      <c r="D1069" s="94" t="s">
        <v>1790</v>
      </c>
      <c r="E1069" s="94">
        <v>1</v>
      </c>
      <c r="F1069" s="93" t="s">
        <v>2359</v>
      </c>
      <c r="G1069" s="94" t="s">
        <v>1100</v>
      </c>
      <c r="H1069" s="94">
        <v>2023</v>
      </c>
      <c r="I1069" s="104">
        <f t="shared" si="83"/>
        <v>20</v>
      </c>
      <c r="J1069" s="104">
        <v>20</v>
      </c>
      <c r="K1069" s="104"/>
      <c r="L1069" s="104"/>
      <c r="M1069" s="94" t="s">
        <v>350</v>
      </c>
      <c r="N1069" s="94" t="s">
        <v>34</v>
      </c>
      <c r="O1069" s="94"/>
      <c r="P1069" s="94"/>
    </row>
    <row r="1070" s="86" customFormat="1" ht="64" customHeight="1" spans="1:16">
      <c r="A1070" s="93" t="s">
        <v>2360</v>
      </c>
      <c r="B1070" s="94">
        <v>1</v>
      </c>
      <c r="C1070" s="94" t="s">
        <v>24</v>
      </c>
      <c r="D1070" s="94" t="s">
        <v>1790</v>
      </c>
      <c r="E1070" s="94">
        <v>1</v>
      </c>
      <c r="F1070" s="93" t="s">
        <v>2361</v>
      </c>
      <c r="G1070" s="94" t="s">
        <v>723</v>
      </c>
      <c r="H1070" s="94">
        <v>2023</v>
      </c>
      <c r="I1070" s="104">
        <f t="shared" si="83"/>
        <v>30</v>
      </c>
      <c r="J1070" s="104">
        <v>30</v>
      </c>
      <c r="K1070" s="104"/>
      <c r="L1070" s="104"/>
      <c r="M1070" s="94" t="s">
        <v>350</v>
      </c>
      <c r="N1070" s="94" t="s">
        <v>34</v>
      </c>
      <c r="O1070" s="94"/>
      <c r="P1070" s="94"/>
    </row>
    <row r="1071" s="86" customFormat="1" ht="64" customHeight="1" spans="1:16">
      <c r="A1071" s="93" t="s">
        <v>2362</v>
      </c>
      <c r="B1071" s="94">
        <v>1</v>
      </c>
      <c r="C1071" s="94" t="s">
        <v>24</v>
      </c>
      <c r="D1071" s="94" t="s">
        <v>1790</v>
      </c>
      <c r="E1071" s="94">
        <v>1</v>
      </c>
      <c r="F1071" s="93" t="s">
        <v>2363</v>
      </c>
      <c r="G1071" s="94" t="s">
        <v>726</v>
      </c>
      <c r="H1071" s="94">
        <v>2023</v>
      </c>
      <c r="I1071" s="104">
        <f t="shared" si="83"/>
        <v>20</v>
      </c>
      <c r="J1071" s="104">
        <v>20</v>
      </c>
      <c r="K1071" s="104"/>
      <c r="L1071" s="104"/>
      <c r="M1071" s="94" t="s">
        <v>350</v>
      </c>
      <c r="N1071" s="94" t="s">
        <v>34</v>
      </c>
      <c r="O1071" s="94"/>
      <c r="P1071" s="94"/>
    </row>
    <row r="1072" s="86" customFormat="1" ht="64" customHeight="1" spans="1:16">
      <c r="A1072" s="93" t="s">
        <v>2364</v>
      </c>
      <c r="B1072" s="94">
        <v>1</v>
      </c>
      <c r="C1072" s="94" t="s">
        <v>24</v>
      </c>
      <c r="D1072" s="94" t="s">
        <v>1790</v>
      </c>
      <c r="E1072" s="94">
        <v>1</v>
      </c>
      <c r="F1072" s="93" t="s">
        <v>2365</v>
      </c>
      <c r="G1072" s="94" t="s">
        <v>729</v>
      </c>
      <c r="H1072" s="94">
        <v>2023</v>
      </c>
      <c r="I1072" s="104">
        <f t="shared" si="83"/>
        <v>60</v>
      </c>
      <c r="J1072" s="104">
        <v>60</v>
      </c>
      <c r="K1072" s="104"/>
      <c r="L1072" s="104"/>
      <c r="M1072" s="94" t="s">
        <v>350</v>
      </c>
      <c r="N1072" s="94" t="s">
        <v>34</v>
      </c>
      <c r="O1072" s="94"/>
      <c r="P1072" s="94"/>
    </row>
    <row r="1073" s="86" customFormat="1" ht="64" customHeight="1" spans="1:16">
      <c r="A1073" s="93" t="s">
        <v>2366</v>
      </c>
      <c r="B1073" s="94">
        <v>1</v>
      </c>
      <c r="C1073" s="94" t="s">
        <v>24</v>
      </c>
      <c r="D1073" s="94" t="s">
        <v>1790</v>
      </c>
      <c r="E1073" s="94">
        <v>1</v>
      </c>
      <c r="F1073" s="93" t="s">
        <v>2367</v>
      </c>
      <c r="G1073" s="94" t="s">
        <v>732</v>
      </c>
      <c r="H1073" s="94">
        <v>2023</v>
      </c>
      <c r="I1073" s="104">
        <f t="shared" si="83"/>
        <v>30</v>
      </c>
      <c r="J1073" s="104">
        <v>30</v>
      </c>
      <c r="K1073" s="104"/>
      <c r="L1073" s="104"/>
      <c r="M1073" s="94" t="s">
        <v>350</v>
      </c>
      <c r="N1073" s="94" t="s">
        <v>34</v>
      </c>
      <c r="O1073" s="94"/>
      <c r="P1073" s="94"/>
    </row>
    <row r="1074" s="86" customFormat="1" ht="64" customHeight="1" spans="1:16">
      <c r="A1074" s="93" t="s">
        <v>2368</v>
      </c>
      <c r="B1074" s="94">
        <v>1</v>
      </c>
      <c r="C1074" s="94" t="s">
        <v>24</v>
      </c>
      <c r="D1074" s="94" t="s">
        <v>1790</v>
      </c>
      <c r="E1074" s="94">
        <v>1</v>
      </c>
      <c r="F1074" s="93" t="s">
        <v>2369</v>
      </c>
      <c r="G1074" s="94" t="s">
        <v>735</v>
      </c>
      <c r="H1074" s="94">
        <v>2023</v>
      </c>
      <c r="I1074" s="104">
        <f t="shared" si="83"/>
        <v>40</v>
      </c>
      <c r="J1074" s="104">
        <v>40</v>
      </c>
      <c r="K1074" s="104"/>
      <c r="L1074" s="104"/>
      <c r="M1074" s="94" t="s">
        <v>350</v>
      </c>
      <c r="N1074" s="94" t="s">
        <v>34</v>
      </c>
      <c r="O1074" s="94"/>
      <c r="P1074" s="94"/>
    </row>
    <row r="1075" s="86" customFormat="1" ht="64" customHeight="1" spans="1:16">
      <c r="A1075" s="93" t="s">
        <v>2370</v>
      </c>
      <c r="B1075" s="94">
        <v>1</v>
      </c>
      <c r="C1075" s="94" t="s">
        <v>24</v>
      </c>
      <c r="D1075" s="94" t="s">
        <v>1790</v>
      </c>
      <c r="E1075" s="94">
        <v>1</v>
      </c>
      <c r="F1075" s="93" t="s">
        <v>2371</v>
      </c>
      <c r="G1075" s="94" t="s">
        <v>1114</v>
      </c>
      <c r="H1075" s="94">
        <v>2023</v>
      </c>
      <c r="I1075" s="104">
        <f t="shared" si="83"/>
        <v>0</v>
      </c>
      <c r="J1075" s="104"/>
      <c r="K1075" s="104"/>
      <c r="L1075" s="104"/>
      <c r="M1075" s="94" t="s">
        <v>350</v>
      </c>
      <c r="N1075" s="94" t="s">
        <v>34</v>
      </c>
      <c r="O1075" s="94"/>
      <c r="P1075" s="94"/>
    </row>
    <row r="1076" s="86" customFormat="1" ht="64" customHeight="1" spans="1:16">
      <c r="A1076" s="93" t="s">
        <v>2372</v>
      </c>
      <c r="B1076" s="94">
        <v>1</v>
      </c>
      <c r="C1076" s="94" t="s">
        <v>24</v>
      </c>
      <c r="D1076" s="94" t="s">
        <v>1790</v>
      </c>
      <c r="E1076" s="94">
        <v>1</v>
      </c>
      <c r="F1076" s="93" t="s">
        <v>2373</v>
      </c>
      <c r="G1076" s="94" t="s">
        <v>773</v>
      </c>
      <c r="H1076" s="94">
        <v>2023</v>
      </c>
      <c r="I1076" s="104">
        <f t="shared" si="83"/>
        <v>0</v>
      </c>
      <c r="J1076" s="104"/>
      <c r="K1076" s="104"/>
      <c r="L1076" s="104"/>
      <c r="M1076" s="94" t="s">
        <v>350</v>
      </c>
      <c r="N1076" s="94" t="s">
        <v>34</v>
      </c>
      <c r="O1076" s="94"/>
      <c r="P1076" s="94"/>
    </row>
    <row r="1077" s="86" customFormat="1" ht="64" customHeight="1" spans="1:16">
      <c r="A1077" s="93" t="s">
        <v>2374</v>
      </c>
      <c r="B1077" s="94">
        <v>1</v>
      </c>
      <c r="C1077" s="94" t="s">
        <v>24</v>
      </c>
      <c r="D1077" s="94" t="s">
        <v>1790</v>
      </c>
      <c r="E1077" s="94">
        <v>1</v>
      </c>
      <c r="F1077" s="93" t="s">
        <v>2375</v>
      </c>
      <c r="G1077" s="94" t="s">
        <v>2376</v>
      </c>
      <c r="H1077" s="94">
        <v>2023</v>
      </c>
      <c r="I1077" s="104">
        <f t="shared" si="83"/>
        <v>60</v>
      </c>
      <c r="J1077" s="104">
        <v>60</v>
      </c>
      <c r="K1077" s="104"/>
      <c r="L1077" s="104"/>
      <c r="M1077" s="94" t="s">
        <v>350</v>
      </c>
      <c r="N1077" s="94" t="s">
        <v>34</v>
      </c>
      <c r="O1077" s="94"/>
      <c r="P1077" s="94"/>
    </row>
    <row r="1078" s="86" customFormat="1" ht="64" customHeight="1" spans="1:16">
      <c r="A1078" s="93" t="s">
        <v>2377</v>
      </c>
      <c r="B1078" s="94">
        <v>1</v>
      </c>
      <c r="C1078" s="94" t="s">
        <v>24</v>
      </c>
      <c r="D1078" s="94" t="s">
        <v>1790</v>
      </c>
      <c r="E1078" s="94">
        <v>1</v>
      </c>
      <c r="F1078" s="93" t="s">
        <v>2378</v>
      </c>
      <c r="G1078" s="94" t="s">
        <v>738</v>
      </c>
      <c r="H1078" s="94">
        <v>2023</v>
      </c>
      <c r="I1078" s="104">
        <f t="shared" si="83"/>
        <v>50</v>
      </c>
      <c r="J1078" s="104">
        <v>50</v>
      </c>
      <c r="K1078" s="104"/>
      <c r="L1078" s="104"/>
      <c r="M1078" s="94" t="s">
        <v>350</v>
      </c>
      <c r="N1078" s="94" t="s">
        <v>34</v>
      </c>
      <c r="O1078" s="94"/>
      <c r="P1078" s="94"/>
    </row>
    <row r="1079" s="86" customFormat="1" ht="64" customHeight="1" spans="1:16">
      <c r="A1079" s="93" t="s">
        <v>2379</v>
      </c>
      <c r="B1079" s="94">
        <v>1</v>
      </c>
      <c r="C1079" s="94" t="s">
        <v>24</v>
      </c>
      <c r="D1079" s="94" t="s">
        <v>1790</v>
      </c>
      <c r="E1079" s="94">
        <v>1</v>
      </c>
      <c r="F1079" s="93" t="s">
        <v>2380</v>
      </c>
      <c r="G1079" s="94" t="s">
        <v>741</v>
      </c>
      <c r="H1079" s="94">
        <v>2023</v>
      </c>
      <c r="I1079" s="104">
        <f t="shared" si="83"/>
        <v>30</v>
      </c>
      <c r="J1079" s="104">
        <v>30</v>
      </c>
      <c r="K1079" s="104"/>
      <c r="L1079" s="104"/>
      <c r="M1079" s="94" t="s">
        <v>350</v>
      </c>
      <c r="N1079" s="94" t="s">
        <v>34</v>
      </c>
      <c r="O1079" s="94"/>
      <c r="P1079" s="94"/>
    </row>
    <row r="1080" s="86" customFormat="1" ht="64" customHeight="1" spans="1:16">
      <c r="A1080" s="93" t="s">
        <v>2381</v>
      </c>
      <c r="B1080" s="94">
        <v>1</v>
      </c>
      <c r="C1080" s="94" t="s">
        <v>24</v>
      </c>
      <c r="D1080" s="94" t="s">
        <v>1790</v>
      </c>
      <c r="E1080" s="94">
        <v>1</v>
      </c>
      <c r="F1080" s="93" t="s">
        <v>2382</v>
      </c>
      <c r="G1080" s="94" t="s">
        <v>1125</v>
      </c>
      <c r="H1080" s="94">
        <v>2023</v>
      </c>
      <c r="I1080" s="104">
        <f t="shared" si="83"/>
        <v>50</v>
      </c>
      <c r="J1080" s="104">
        <v>50</v>
      </c>
      <c r="K1080" s="104"/>
      <c r="L1080" s="104"/>
      <c r="M1080" s="94" t="s">
        <v>350</v>
      </c>
      <c r="N1080" s="94" t="s">
        <v>34</v>
      </c>
      <c r="O1080" s="94"/>
      <c r="P1080" s="94"/>
    </row>
    <row r="1081" s="86" customFormat="1" ht="64" customHeight="1" spans="1:16">
      <c r="A1081" s="93" t="s">
        <v>2383</v>
      </c>
      <c r="B1081" s="94">
        <v>1</v>
      </c>
      <c r="C1081" s="94" t="s">
        <v>24</v>
      </c>
      <c r="D1081" s="94" t="s">
        <v>1790</v>
      </c>
      <c r="E1081" s="94">
        <v>1</v>
      </c>
      <c r="F1081" s="93" t="s">
        <v>2384</v>
      </c>
      <c r="G1081" s="94" t="s">
        <v>1128</v>
      </c>
      <c r="H1081" s="94">
        <v>2023</v>
      </c>
      <c r="I1081" s="104">
        <f t="shared" si="83"/>
        <v>20</v>
      </c>
      <c r="J1081" s="104">
        <v>20</v>
      </c>
      <c r="K1081" s="104"/>
      <c r="L1081" s="104"/>
      <c r="M1081" s="94" t="s">
        <v>350</v>
      </c>
      <c r="N1081" s="94" t="s">
        <v>34</v>
      </c>
      <c r="O1081" s="94"/>
      <c r="P1081" s="94"/>
    </row>
    <row r="1082" s="86" customFormat="1" ht="64" customHeight="1" spans="1:16">
      <c r="A1082" s="93" t="s">
        <v>2385</v>
      </c>
      <c r="B1082" s="94">
        <v>1</v>
      </c>
      <c r="C1082" s="94" t="s">
        <v>24</v>
      </c>
      <c r="D1082" s="94" t="s">
        <v>1790</v>
      </c>
      <c r="E1082" s="94">
        <v>1</v>
      </c>
      <c r="F1082" s="93" t="s">
        <v>2386</v>
      </c>
      <c r="G1082" s="94" t="s">
        <v>1137</v>
      </c>
      <c r="H1082" s="94">
        <v>2023</v>
      </c>
      <c r="I1082" s="104">
        <f t="shared" si="83"/>
        <v>0</v>
      </c>
      <c r="J1082" s="104"/>
      <c r="K1082" s="104"/>
      <c r="L1082" s="104"/>
      <c r="M1082" s="94" t="s">
        <v>350</v>
      </c>
      <c r="N1082" s="94" t="s">
        <v>34</v>
      </c>
      <c r="O1082" s="94"/>
      <c r="P1082" s="94"/>
    </row>
    <row r="1083" s="86" customFormat="1" ht="64" customHeight="1" spans="1:16">
      <c r="A1083" s="93" t="s">
        <v>2387</v>
      </c>
      <c r="B1083" s="94">
        <v>1</v>
      </c>
      <c r="C1083" s="94" t="s">
        <v>24</v>
      </c>
      <c r="D1083" s="94" t="s">
        <v>1790</v>
      </c>
      <c r="E1083" s="94">
        <v>1</v>
      </c>
      <c r="F1083" s="93" t="s">
        <v>2388</v>
      </c>
      <c r="G1083" s="94" t="s">
        <v>1140</v>
      </c>
      <c r="H1083" s="94">
        <v>2023</v>
      </c>
      <c r="I1083" s="104">
        <f t="shared" si="83"/>
        <v>30</v>
      </c>
      <c r="J1083" s="104">
        <v>30</v>
      </c>
      <c r="K1083" s="104"/>
      <c r="L1083" s="104"/>
      <c r="M1083" s="94" t="s">
        <v>350</v>
      </c>
      <c r="N1083" s="94" t="s">
        <v>34</v>
      </c>
      <c r="O1083" s="94"/>
      <c r="P1083" s="94"/>
    </row>
    <row r="1084" s="86" customFormat="1" ht="64" customHeight="1" spans="1:16">
      <c r="A1084" s="93" t="s">
        <v>2389</v>
      </c>
      <c r="B1084" s="94">
        <v>1</v>
      </c>
      <c r="C1084" s="94" t="s">
        <v>24</v>
      </c>
      <c r="D1084" s="94" t="s">
        <v>1790</v>
      </c>
      <c r="E1084" s="94">
        <v>1</v>
      </c>
      <c r="F1084" s="93" t="s">
        <v>2390</v>
      </c>
      <c r="G1084" s="94" t="s">
        <v>2126</v>
      </c>
      <c r="H1084" s="94">
        <v>2023</v>
      </c>
      <c r="I1084" s="104">
        <f t="shared" si="83"/>
        <v>20</v>
      </c>
      <c r="J1084" s="104">
        <v>20</v>
      </c>
      <c r="K1084" s="104"/>
      <c r="L1084" s="104"/>
      <c r="M1084" s="94" t="s">
        <v>350</v>
      </c>
      <c r="N1084" s="94" t="s">
        <v>34</v>
      </c>
      <c r="O1084" s="94"/>
      <c r="P1084" s="94"/>
    </row>
    <row r="1085" s="86" customFormat="1" ht="64" customHeight="1" spans="1:16">
      <c r="A1085" s="93" t="s">
        <v>2391</v>
      </c>
      <c r="B1085" s="94">
        <v>1</v>
      </c>
      <c r="C1085" s="94" t="s">
        <v>24</v>
      </c>
      <c r="D1085" s="94" t="s">
        <v>1790</v>
      </c>
      <c r="E1085" s="94">
        <v>1</v>
      </c>
      <c r="F1085" s="93" t="s">
        <v>2392</v>
      </c>
      <c r="G1085" s="94" t="s">
        <v>2129</v>
      </c>
      <c r="H1085" s="94">
        <v>2023</v>
      </c>
      <c r="I1085" s="104">
        <f t="shared" si="83"/>
        <v>20</v>
      </c>
      <c r="J1085" s="104">
        <v>20</v>
      </c>
      <c r="K1085" s="104"/>
      <c r="L1085" s="104"/>
      <c r="M1085" s="94" t="s">
        <v>350</v>
      </c>
      <c r="N1085" s="94" t="s">
        <v>34</v>
      </c>
      <c r="O1085" s="94"/>
      <c r="P1085" s="94"/>
    </row>
    <row r="1086" s="86" customFormat="1" ht="64" customHeight="1" spans="1:16">
      <c r="A1086" s="93" t="s">
        <v>2393</v>
      </c>
      <c r="B1086" s="94">
        <v>1</v>
      </c>
      <c r="C1086" s="94" t="s">
        <v>24</v>
      </c>
      <c r="D1086" s="94" t="s">
        <v>1790</v>
      </c>
      <c r="E1086" s="94">
        <v>1</v>
      </c>
      <c r="F1086" s="93" t="s">
        <v>2394</v>
      </c>
      <c r="G1086" s="94" t="s">
        <v>2132</v>
      </c>
      <c r="H1086" s="94">
        <v>2023</v>
      </c>
      <c r="I1086" s="104">
        <f t="shared" si="83"/>
        <v>20</v>
      </c>
      <c r="J1086" s="104">
        <v>20</v>
      </c>
      <c r="K1086" s="104"/>
      <c r="L1086" s="104"/>
      <c r="M1086" s="94" t="s">
        <v>350</v>
      </c>
      <c r="N1086" s="94" t="s">
        <v>34</v>
      </c>
      <c r="O1086" s="94"/>
      <c r="P1086" s="94"/>
    </row>
    <row r="1087" s="86" customFormat="1" ht="64" customHeight="1" spans="1:16">
      <c r="A1087" s="93" t="s">
        <v>2395</v>
      </c>
      <c r="B1087" s="94">
        <v>1</v>
      </c>
      <c r="C1087" s="94" t="s">
        <v>24</v>
      </c>
      <c r="D1087" s="94" t="s">
        <v>1790</v>
      </c>
      <c r="E1087" s="94">
        <v>1</v>
      </c>
      <c r="F1087" s="93" t="s">
        <v>2396</v>
      </c>
      <c r="G1087" s="94" t="s">
        <v>2397</v>
      </c>
      <c r="H1087" s="94">
        <v>2023</v>
      </c>
      <c r="I1087" s="104">
        <f t="shared" si="83"/>
        <v>20</v>
      </c>
      <c r="J1087" s="104">
        <v>20</v>
      </c>
      <c r="K1087" s="104"/>
      <c r="L1087" s="104"/>
      <c r="M1087" s="94" t="s">
        <v>350</v>
      </c>
      <c r="N1087" s="94" t="s">
        <v>34</v>
      </c>
      <c r="O1087" s="94"/>
      <c r="P1087" s="94"/>
    </row>
    <row r="1088" s="86" customFormat="1" ht="64" customHeight="1" spans="1:16">
      <c r="A1088" s="93" t="s">
        <v>2398</v>
      </c>
      <c r="B1088" s="94">
        <v>1</v>
      </c>
      <c r="C1088" s="94" t="s">
        <v>24</v>
      </c>
      <c r="D1088" s="94" t="s">
        <v>1790</v>
      </c>
      <c r="E1088" s="94">
        <v>1</v>
      </c>
      <c r="F1088" s="93" t="s">
        <v>2399</v>
      </c>
      <c r="G1088" s="94" t="s">
        <v>744</v>
      </c>
      <c r="H1088" s="94">
        <v>2023</v>
      </c>
      <c r="I1088" s="104">
        <f t="shared" si="83"/>
        <v>10</v>
      </c>
      <c r="J1088" s="104">
        <v>10</v>
      </c>
      <c r="K1088" s="104"/>
      <c r="L1088" s="104"/>
      <c r="M1088" s="94" t="s">
        <v>350</v>
      </c>
      <c r="N1088" s="94" t="s">
        <v>34</v>
      </c>
      <c r="O1088" s="94"/>
      <c r="P1088" s="94"/>
    </row>
    <row r="1089" s="86" customFormat="1" ht="64" customHeight="1" spans="1:16">
      <c r="A1089" s="93" t="s">
        <v>2400</v>
      </c>
      <c r="B1089" s="94">
        <v>1</v>
      </c>
      <c r="C1089" s="94" t="s">
        <v>24</v>
      </c>
      <c r="D1089" s="94" t="s">
        <v>1790</v>
      </c>
      <c r="E1089" s="94">
        <v>1</v>
      </c>
      <c r="F1089" s="93" t="s">
        <v>2401</v>
      </c>
      <c r="G1089" s="94" t="s">
        <v>770</v>
      </c>
      <c r="H1089" s="94">
        <v>2023</v>
      </c>
      <c r="I1089" s="104">
        <f t="shared" si="83"/>
        <v>50</v>
      </c>
      <c r="J1089" s="104">
        <v>50</v>
      </c>
      <c r="K1089" s="104"/>
      <c r="L1089" s="104"/>
      <c r="M1089" s="94" t="s">
        <v>350</v>
      </c>
      <c r="N1089" s="94" t="s">
        <v>34</v>
      </c>
      <c r="O1089" s="94"/>
      <c r="P1089" s="94"/>
    </row>
    <row r="1090" s="86" customFormat="1" ht="64" customHeight="1" spans="1:16">
      <c r="A1090" s="93" t="s">
        <v>2402</v>
      </c>
      <c r="B1090" s="94">
        <v>1</v>
      </c>
      <c r="C1090" s="94" t="s">
        <v>24</v>
      </c>
      <c r="D1090" s="94" t="s">
        <v>1790</v>
      </c>
      <c r="E1090" s="94">
        <v>1</v>
      </c>
      <c r="F1090" s="93" t="s">
        <v>2403</v>
      </c>
      <c r="G1090" s="94" t="s">
        <v>2140</v>
      </c>
      <c r="H1090" s="94">
        <v>2023</v>
      </c>
      <c r="I1090" s="104">
        <f t="shared" si="83"/>
        <v>30</v>
      </c>
      <c r="J1090" s="104">
        <v>30</v>
      </c>
      <c r="K1090" s="104"/>
      <c r="L1090" s="104"/>
      <c r="M1090" s="94" t="s">
        <v>350</v>
      </c>
      <c r="N1090" s="94" t="s">
        <v>34</v>
      </c>
      <c r="O1090" s="94"/>
      <c r="P1090" s="94"/>
    </row>
    <row r="1091" s="86" customFormat="1" ht="64" customHeight="1" spans="1:16">
      <c r="A1091" s="93" t="s">
        <v>2404</v>
      </c>
      <c r="B1091" s="94">
        <v>1</v>
      </c>
      <c r="C1091" s="94" t="s">
        <v>24</v>
      </c>
      <c r="D1091" s="94" t="s">
        <v>1790</v>
      </c>
      <c r="E1091" s="94">
        <v>1</v>
      </c>
      <c r="F1091" s="93" t="s">
        <v>2405</v>
      </c>
      <c r="G1091" s="94" t="s">
        <v>2143</v>
      </c>
      <c r="H1091" s="94">
        <v>2023</v>
      </c>
      <c r="I1091" s="104">
        <f t="shared" si="83"/>
        <v>20</v>
      </c>
      <c r="J1091" s="104">
        <v>20</v>
      </c>
      <c r="K1091" s="104"/>
      <c r="L1091" s="104"/>
      <c r="M1091" s="94" t="s">
        <v>350</v>
      </c>
      <c r="N1091" s="94" t="s">
        <v>34</v>
      </c>
      <c r="O1091" s="94"/>
      <c r="P1091" s="94"/>
    </row>
    <row r="1092" s="86" customFormat="1" ht="64" customHeight="1" spans="1:16">
      <c r="A1092" s="93" t="s">
        <v>2406</v>
      </c>
      <c r="B1092" s="94">
        <v>1</v>
      </c>
      <c r="C1092" s="94" t="s">
        <v>24</v>
      </c>
      <c r="D1092" s="94" t="s">
        <v>1790</v>
      </c>
      <c r="E1092" s="94">
        <v>1</v>
      </c>
      <c r="F1092" s="93" t="s">
        <v>2407</v>
      </c>
      <c r="G1092" s="94" t="s">
        <v>2146</v>
      </c>
      <c r="H1092" s="94">
        <v>2023</v>
      </c>
      <c r="I1092" s="104">
        <f t="shared" si="83"/>
        <v>50</v>
      </c>
      <c r="J1092" s="104">
        <v>50</v>
      </c>
      <c r="K1092" s="104"/>
      <c r="L1092" s="104"/>
      <c r="M1092" s="94" t="s">
        <v>350</v>
      </c>
      <c r="N1092" s="94" t="s">
        <v>34</v>
      </c>
      <c r="O1092" s="94"/>
      <c r="P1092" s="94"/>
    </row>
    <row r="1093" s="86" customFormat="1" ht="64" customHeight="1" spans="1:16">
      <c r="A1093" s="93" t="s">
        <v>2408</v>
      </c>
      <c r="B1093" s="94">
        <v>1</v>
      </c>
      <c r="C1093" s="94" t="s">
        <v>24</v>
      </c>
      <c r="D1093" s="94" t="s">
        <v>1790</v>
      </c>
      <c r="E1093" s="94">
        <v>1</v>
      </c>
      <c r="F1093" s="93" t="s">
        <v>2407</v>
      </c>
      <c r="G1093" s="94" t="s">
        <v>2148</v>
      </c>
      <c r="H1093" s="94">
        <v>2023</v>
      </c>
      <c r="I1093" s="104">
        <f t="shared" si="83"/>
        <v>30</v>
      </c>
      <c r="J1093" s="104">
        <v>30</v>
      </c>
      <c r="K1093" s="104"/>
      <c r="L1093" s="104"/>
      <c r="M1093" s="94" t="s">
        <v>350</v>
      </c>
      <c r="N1093" s="94" t="s">
        <v>34</v>
      </c>
      <c r="O1093" s="94"/>
      <c r="P1093" s="94"/>
    </row>
    <row r="1094" s="86" customFormat="1" ht="64" customHeight="1" spans="1:16">
      <c r="A1094" s="93" t="s">
        <v>2409</v>
      </c>
      <c r="B1094" s="94">
        <v>1</v>
      </c>
      <c r="C1094" s="94" t="s">
        <v>24</v>
      </c>
      <c r="D1094" s="94" t="s">
        <v>1790</v>
      </c>
      <c r="E1094" s="94">
        <v>1</v>
      </c>
      <c r="F1094" s="93" t="s">
        <v>2410</v>
      </c>
      <c r="G1094" s="94" t="s">
        <v>2030</v>
      </c>
      <c r="H1094" s="94">
        <v>2023</v>
      </c>
      <c r="I1094" s="104">
        <f t="shared" si="83"/>
        <v>20</v>
      </c>
      <c r="J1094" s="104">
        <v>20</v>
      </c>
      <c r="K1094" s="104"/>
      <c r="L1094" s="104"/>
      <c r="M1094" s="94" t="s">
        <v>350</v>
      </c>
      <c r="N1094" s="94" t="s">
        <v>34</v>
      </c>
      <c r="O1094" s="94"/>
      <c r="P1094" s="94"/>
    </row>
    <row r="1095" s="86" customFormat="1" ht="64" customHeight="1" spans="1:16">
      <c r="A1095" s="93" t="s">
        <v>2411</v>
      </c>
      <c r="B1095" s="94">
        <v>1</v>
      </c>
      <c r="C1095" s="94" t="s">
        <v>24</v>
      </c>
      <c r="D1095" s="94" t="s">
        <v>1790</v>
      </c>
      <c r="E1095" s="94">
        <v>1</v>
      </c>
      <c r="F1095" s="93" t="s">
        <v>2412</v>
      </c>
      <c r="G1095" s="94" t="s">
        <v>2033</v>
      </c>
      <c r="H1095" s="94">
        <v>2023</v>
      </c>
      <c r="I1095" s="104">
        <f t="shared" si="83"/>
        <v>50</v>
      </c>
      <c r="J1095" s="104">
        <v>50</v>
      </c>
      <c r="K1095" s="104"/>
      <c r="L1095" s="104"/>
      <c r="M1095" s="94" t="s">
        <v>350</v>
      </c>
      <c r="N1095" s="94" t="s">
        <v>34</v>
      </c>
      <c r="O1095" s="94"/>
      <c r="P1095" s="94"/>
    </row>
    <row r="1096" s="86" customFormat="1" ht="64" customHeight="1" spans="1:16">
      <c r="A1096" s="93" t="s">
        <v>2413</v>
      </c>
      <c r="B1096" s="94">
        <v>1</v>
      </c>
      <c r="C1096" s="94" t="s">
        <v>24</v>
      </c>
      <c r="D1096" s="94" t="s">
        <v>1790</v>
      </c>
      <c r="E1096" s="94">
        <v>1</v>
      </c>
      <c r="F1096" s="93" t="s">
        <v>2414</v>
      </c>
      <c r="G1096" s="94" t="s">
        <v>2155</v>
      </c>
      <c r="H1096" s="94">
        <v>2023</v>
      </c>
      <c r="I1096" s="104">
        <f t="shared" si="83"/>
        <v>20</v>
      </c>
      <c r="J1096" s="104">
        <v>20</v>
      </c>
      <c r="K1096" s="104"/>
      <c r="L1096" s="104"/>
      <c r="M1096" s="94" t="s">
        <v>350</v>
      </c>
      <c r="N1096" s="94" t="s">
        <v>34</v>
      </c>
      <c r="O1096" s="94"/>
      <c r="P1096" s="94"/>
    </row>
    <row r="1097" s="86" customFormat="1" ht="64" customHeight="1" spans="1:16">
      <c r="A1097" s="93" t="s">
        <v>2415</v>
      </c>
      <c r="B1097" s="94">
        <v>1</v>
      </c>
      <c r="C1097" s="94" t="s">
        <v>24</v>
      </c>
      <c r="D1097" s="94" t="s">
        <v>1790</v>
      </c>
      <c r="E1097" s="94">
        <v>1</v>
      </c>
      <c r="F1097" s="93" t="s">
        <v>2416</v>
      </c>
      <c r="G1097" s="94" t="s">
        <v>2158</v>
      </c>
      <c r="H1097" s="94">
        <v>2023</v>
      </c>
      <c r="I1097" s="104">
        <f t="shared" si="83"/>
        <v>20</v>
      </c>
      <c r="J1097" s="104">
        <v>20</v>
      </c>
      <c r="K1097" s="104"/>
      <c r="L1097" s="104"/>
      <c r="M1097" s="94" t="s">
        <v>350</v>
      </c>
      <c r="N1097" s="94" t="s">
        <v>34</v>
      </c>
      <c r="O1097" s="94"/>
      <c r="P1097" s="94"/>
    </row>
    <row r="1098" s="86" customFormat="1" ht="64" customHeight="1" spans="1:16">
      <c r="A1098" s="93" t="s">
        <v>2417</v>
      </c>
      <c r="B1098" s="94">
        <v>1</v>
      </c>
      <c r="C1098" s="94" t="s">
        <v>24</v>
      </c>
      <c r="D1098" s="94" t="s">
        <v>1790</v>
      </c>
      <c r="E1098" s="94">
        <v>1</v>
      </c>
      <c r="F1098" s="93" t="s">
        <v>2418</v>
      </c>
      <c r="G1098" s="94" t="s">
        <v>2012</v>
      </c>
      <c r="H1098" s="94">
        <v>2023</v>
      </c>
      <c r="I1098" s="104">
        <f t="shared" si="83"/>
        <v>50</v>
      </c>
      <c r="J1098" s="104">
        <v>50</v>
      </c>
      <c r="K1098" s="104"/>
      <c r="L1098" s="104"/>
      <c r="M1098" s="94" t="s">
        <v>350</v>
      </c>
      <c r="N1098" s="94" t="s">
        <v>34</v>
      </c>
      <c r="O1098" s="94"/>
      <c r="P1098" s="94"/>
    </row>
    <row r="1099" s="86" customFormat="1" ht="64" customHeight="1" spans="1:16">
      <c r="A1099" s="93" t="s">
        <v>2419</v>
      </c>
      <c r="B1099" s="94">
        <v>1</v>
      </c>
      <c r="C1099" s="94" t="s">
        <v>24</v>
      </c>
      <c r="D1099" s="94" t="s">
        <v>1790</v>
      </c>
      <c r="E1099" s="94">
        <v>1</v>
      </c>
      <c r="F1099" s="93" t="s">
        <v>2420</v>
      </c>
      <c r="G1099" s="94" t="s">
        <v>1146</v>
      </c>
      <c r="H1099" s="94">
        <v>2023</v>
      </c>
      <c r="I1099" s="104">
        <f t="shared" si="83"/>
        <v>34.95</v>
      </c>
      <c r="J1099" s="104">
        <v>34.95</v>
      </c>
      <c r="K1099" s="104"/>
      <c r="L1099" s="104"/>
      <c r="M1099" s="94" t="s">
        <v>350</v>
      </c>
      <c r="N1099" s="94" t="s">
        <v>34</v>
      </c>
      <c r="O1099" s="94"/>
      <c r="P1099" s="94"/>
    </row>
    <row r="1100" s="86" customFormat="1" ht="64" customHeight="1" spans="1:16">
      <c r="A1100" s="93" t="s">
        <v>2421</v>
      </c>
      <c r="B1100" s="94">
        <v>1</v>
      </c>
      <c r="C1100" s="94" t="s">
        <v>24</v>
      </c>
      <c r="D1100" s="94" t="s">
        <v>1790</v>
      </c>
      <c r="E1100" s="94">
        <v>1</v>
      </c>
      <c r="F1100" s="93" t="s">
        <v>2422</v>
      </c>
      <c r="G1100" s="94" t="s">
        <v>2163</v>
      </c>
      <c r="H1100" s="94">
        <v>2023</v>
      </c>
      <c r="I1100" s="104">
        <f t="shared" si="83"/>
        <v>60</v>
      </c>
      <c r="J1100" s="104">
        <v>60</v>
      </c>
      <c r="K1100" s="104"/>
      <c r="L1100" s="104"/>
      <c r="M1100" s="94" t="s">
        <v>350</v>
      </c>
      <c r="N1100" s="94" t="s">
        <v>34</v>
      </c>
      <c r="O1100" s="94"/>
      <c r="P1100" s="94"/>
    </row>
    <row r="1101" s="86" customFormat="1" ht="64" customHeight="1" spans="1:16">
      <c r="A1101" s="93" t="s">
        <v>2423</v>
      </c>
      <c r="B1101" s="94">
        <v>1</v>
      </c>
      <c r="C1101" s="94" t="s">
        <v>24</v>
      </c>
      <c r="D1101" s="94" t="s">
        <v>1790</v>
      </c>
      <c r="E1101" s="94">
        <v>1</v>
      </c>
      <c r="F1101" s="93" t="s">
        <v>2424</v>
      </c>
      <c r="G1101" s="94" t="s">
        <v>2166</v>
      </c>
      <c r="H1101" s="94">
        <v>2023</v>
      </c>
      <c r="I1101" s="104">
        <f t="shared" si="83"/>
        <v>20</v>
      </c>
      <c r="J1101" s="104">
        <v>20</v>
      </c>
      <c r="K1101" s="104"/>
      <c r="L1101" s="104"/>
      <c r="M1101" s="94" t="s">
        <v>350</v>
      </c>
      <c r="N1101" s="94" t="s">
        <v>34</v>
      </c>
      <c r="O1101" s="94"/>
      <c r="P1101" s="94"/>
    </row>
    <row r="1102" s="86" customFormat="1" ht="64" customHeight="1" spans="1:16">
      <c r="A1102" s="93" t="s">
        <v>2425</v>
      </c>
      <c r="B1102" s="94">
        <v>1</v>
      </c>
      <c r="C1102" s="94" t="s">
        <v>24</v>
      </c>
      <c r="D1102" s="94" t="s">
        <v>1790</v>
      </c>
      <c r="E1102" s="94">
        <v>1</v>
      </c>
      <c r="F1102" s="93" t="s">
        <v>2426</v>
      </c>
      <c r="G1102" s="94" t="s">
        <v>2169</v>
      </c>
      <c r="H1102" s="94">
        <v>2023</v>
      </c>
      <c r="I1102" s="104">
        <f t="shared" si="83"/>
        <v>100</v>
      </c>
      <c r="J1102" s="104">
        <v>100</v>
      </c>
      <c r="K1102" s="104"/>
      <c r="L1102" s="104"/>
      <c r="M1102" s="94" t="s">
        <v>350</v>
      </c>
      <c r="N1102" s="94" t="s">
        <v>34</v>
      </c>
      <c r="O1102" s="94"/>
      <c r="P1102" s="94"/>
    </row>
    <row r="1103" s="86" customFormat="1" ht="64" customHeight="1" spans="1:16">
      <c r="A1103" s="93" t="s">
        <v>2427</v>
      </c>
      <c r="B1103" s="94">
        <v>1</v>
      </c>
      <c r="C1103" s="94" t="s">
        <v>24</v>
      </c>
      <c r="D1103" s="94" t="s">
        <v>1790</v>
      </c>
      <c r="E1103" s="94">
        <v>1</v>
      </c>
      <c r="F1103" s="93" t="s">
        <v>2428</v>
      </c>
      <c r="G1103" s="94" t="s">
        <v>2172</v>
      </c>
      <c r="H1103" s="94">
        <v>2023</v>
      </c>
      <c r="I1103" s="104">
        <f t="shared" si="83"/>
        <v>20</v>
      </c>
      <c r="J1103" s="104">
        <v>20</v>
      </c>
      <c r="K1103" s="104"/>
      <c r="L1103" s="104"/>
      <c r="M1103" s="94" t="s">
        <v>350</v>
      </c>
      <c r="N1103" s="94" t="s">
        <v>34</v>
      </c>
      <c r="O1103" s="94"/>
      <c r="P1103" s="94"/>
    </row>
    <row r="1104" s="86" customFormat="1" ht="64" customHeight="1" spans="1:16">
      <c r="A1104" s="93" t="s">
        <v>2429</v>
      </c>
      <c r="B1104" s="94">
        <v>1</v>
      </c>
      <c r="C1104" s="94" t="s">
        <v>24</v>
      </c>
      <c r="D1104" s="94" t="s">
        <v>1790</v>
      </c>
      <c r="E1104" s="94">
        <v>1</v>
      </c>
      <c r="F1104" s="93" t="s">
        <v>2430</v>
      </c>
      <c r="G1104" s="94" t="s">
        <v>2175</v>
      </c>
      <c r="H1104" s="94">
        <v>2023</v>
      </c>
      <c r="I1104" s="104">
        <f t="shared" si="83"/>
        <v>20</v>
      </c>
      <c r="J1104" s="104">
        <v>20</v>
      </c>
      <c r="K1104" s="104"/>
      <c r="L1104" s="104"/>
      <c r="M1104" s="94" t="s">
        <v>350</v>
      </c>
      <c r="N1104" s="94" t="s">
        <v>34</v>
      </c>
      <c r="O1104" s="94"/>
      <c r="P1104" s="94"/>
    </row>
    <row r="1105" s="86" customFormat="1" ht="64" customHeight="1" spans="1:16">
      <c r="A1105" s="93" t="s">
        <v>2431</v>
      </c>
      <c r="B1105" s="94">
        <v>1</v>
      </c>
      <c r="C1105" s="94" t="s">
        <v>24</v>
      </c>
      <c r="D1105" s="94" t="s">
        <v>1790</v>
      </c>
      <c r="E1105" s="94">
        <v>1</v>
      </c>
      <c r="F1105" s="93" t="s">
        <v>2432</v>
      </c>
      <c r="G1105" s="94" t="s">
        <v>2433</v>
      </c>
      <c r="H1105" s="94">
        <v>2023</v>
      </c>
      <c r="I1105" s="104">
        <f t="shared" si="83"/>
        <v>75</v>
      </c>
      <c r="J1105" s="104">
        <v>75</v>
      </c>
      <c r="K1105" s="104"/>
      <c r="L1105" s="104"/>
      <c r="M1105" s="94" t="s">
        <v>350</v>
      </c>
      <c r="N1105" s="94" t="s">
        <v>34</v>
      </c>
      <c r="O1105" s="94"/>
      <c r="P1105" s="94"/>
    </row>
    <row r="1106" s="86" customFormat="1" ht="64" customHeight="1" spans="1:16">
      <c r="A1106" s="93" t="s">
        <v>2434</v>
      </c>
      <c r="B1106" s="94">
        <v>1</v>
      </c>
      <c r="C1106" s="94" t="s">
        <v>24</v>
      </c>
      <c r="D1106" s="94" t="s">
        <v>1790</v>
      </c>
      <c r="E1106" s="94">
        <v>1</v>
      </c>
      <c r="F1106" s="93" t="s">
        <v>2435</v>
      </c>
      <c r="G1106" s="94" t="s">
        <v>2436</v>
      </c>
      <c r="H1106" s="94">
        <v>2023</v>
      </c>
      <c r="I1106" s="104">
        <f t="shared" si="83"/>
        <v>71</v>
      </c>
      <c r="J1106" s="104">
        <v>71</v>
      </c>
      <c r="K1106" s="104"/>
      <c r="L1106" s="104"/>
      <c r="M1106" s="94" t="s">
        <v>350</v>
      </c>
      <c r="N1106" s="94" t="s">
        <v>34</v>
      </c>
      <c r="O1106" s="94"/>
      <c r="P1106" s="94"/>
    </row>
    <row r="1107" s="86" customFormat="1" ht="64" customHeight="1" spans="1:16">
      <c r="A1107" s="93" t="s">
        <v>2437</v>
      </c>
      <c r="B1107" s="94">
        <v>1</v>
      </c>
      <c r="C1107" s="94" t="s">
        <v>24</v>
      </c>
      <c r="D1107" s="94" t="s">
        <v>1790</v>
      </c>
      <c r="E1107" s="94">
        <v>1</v>
      </c>
      <c r="F1107" s="93" t="s">
        <v>2438</v>
      </c>
      <c r="G1107" s="94" t="s">
        <v>2439</v>
      </c>
      <c r="H1107" s="94">
        <v>2023</v>
      </c>
      <c r="I1107" s="104">
        <f t="shared" si="83"/>
        <v>87</v>
      </c>
      <c r="J1107" s="104">
        <v>87</v>
      </c>
      <c r="K1107" s="104"/>
      <c r="L1107" s="104"/>
      <c r="M1107" s="94" t="s">
        <v>350</v>
      </c>
      <c r="N1107" s="94" t="s">
        <v>34</v>
      </c>
      <c r="O1107" s="94"/>
      <c r="P1107" s="94"/>
    </row>
    <row r="1108" s="86" customFormat="1" ht="64" customHeight="1" spans="1:16">
      <c r="A1108" s="93" t="s">
        <v>2440</v>
      </c>
      <c r="B1108" s="94">
        <v>1</v>
      </c>
      <c r="C1108" s="94" t="s">
        <v>24</v>
      </c>
      <c r="D1108" s="94" t="s">
        <v>1790</v>
      </c>
      <c r="E1108" s="94">
        <v>1</v>
      </c>
      <c r="F1108" s="93" t="s">
        <v>2441</v>
      </c>
      <c r="G1108" s="94" t="s">
        <v>2442</v>
      </c>
      <c r="H1108" s="94">
        <v>2023</v>
      </c>
      <c r="I1108" s="104">
        <f t="shared" si="83"/>
        <v>75</v>
      </c>
      <c r="J1108" s="104">
        <v>75</v>
      </c>
      <c r="K1108" s="104"/>
      <c r="L1108" s="104"/>
      <c r="M1108" s="94" t="s">
        <v>350</v>
      </c>
      <c r="N1108" s="94" t="s">
        <v>34</v>
      </c>
      <c r="O1108" s="94"/>
      <c r="P1108" s="94"/>
    </row>
    <row r="1109" s="86" customFormat="1" ht="64" customHeight="1" spans="1:16">
      <c r="A1109" s="93" t="s">
        <v>2443</v>
      </c>
      <c r="B1109" s="94">
        <v>1</v>
      </c>
      <c r="C1109" s="94" t="s">
        <v>24</v>
      </c>
      <c r="D1109" s="94" t="s">
        <v>1790</v>
      </c>
      <c r="E1109" s="94">
        <v>1</v>
      </c>
      <c r="F1109" s="93" t="s">
        <v>2444</v>
      </c>
      <c r="G1109" s="94" t="s">
        <v>2445</v>
      </c>
      <c r="H1109" s="94">
        <v>2023</v>
      </c>
      <c r="I1109" s="104">
        <f t="shared" si="83"/>
        <v>78</v>
      </c>
      <c r="J1109" s="104">
        <v>78</v>
      </c>
      <c r="K1109" s="104"/>
      <c r="L1109" s="104"/>
      <c r="M1109" s="94" t="s">
        <v>350</v>
      </c>
      <c r="N1109" s="94" t="s">
        <v>34</v>
      </c>
      <c r="O1109" s="94"/>
      <c r="P1109" s="94"/>
    </row>
    <row r="1110" s="86" customFormat="1" ht="64" customHeight="1" spans="1:16">
      <c r="A1110" s="93" t="s">
        <v>2446</v>
      </c>
      <c r="B1110" s="94">
        <v>1</v>
      </c>
      <c r="C1110" s="94" t="s">
        <v>24</v>
      </c>
      <c r="D1110" s="94" t="s">
        <v>1790</v>
      </c>
      <c r="E1110" s="94">
        <v>1</v>
      </c>
      <c r="F1110" s="93" t="s">
        <v>2447</v>
      </c>
      <c r="G1110" s="94" t="s">
        <v>2448</v>
      </c>
      <c r="H1110" s="94">
        <v>2023</v>
      </c>
      <c r="I1110" s="104">
        <f t="shared" si="83"/>
        <v>148</v>
      </c>
      <c r="J1110" s="104">
        <v>148</v>
      </c>
      <c r="K1110" s="104"/>
      <c r="L1110" s="104"/>
      <c r="M1110" s="94" t="s">
        <v>350</v>
      </c>
      <c r="N1110" s="94" t="s">
        <v>34</v>
      </c>
      <c r="O1110" s="94"/>
      <c r="P1110" s="94"/>
    </row>
    <row r="1111" s="86" customFormat="1" ht="64" customHeight="1" spans="1:16">
      <c r="A1111" s="93" t="s">
        <v>2449</v>
      </c>
      <c r="B1111" s="94">
        <v>1</v>
      </c>
      <c r="C1111" s="94" t="s">
        <v>24</v>
      </c>
      <c r="D1111" s="94" t="s">
        <v>1790</v>
      </c>
      <c r="E1111" s="94">
        <v>1</v>
      </c>
      <c r="F1111" s="93" t="s">
        <v>2450</v>
      </c>
      <c r="G1111" s="94" t="s">
        <v>90</v>
      </c>
      <c r="H1111" s="94">
        <v>2023</v>
      </c>
      <c r="I1111" s="104">
        <f t="shared" si="83"/>
        <v>116</v>
      </c>
      <c r="J1111" s="104">
        <v>116</v>
      </c>
      <c r="K1111" s="104"/>
      <c r="L1111" s="104"/>
      <c r="M1111" s="94" t="s">
        <v>350</v>
      </c>
      <c r="N1111" s="94" t="s">
        <v>34</v>
      </c>
      <c r="O1111" s="94"/>
      <c r="P1111" s="94"/>
    </row>
    <row r="1112" s="86" customFormat="1" ht="64" customHeight="1" spans="1:16">
      <c r="A1112" s="93" t="s">
        <v>2451</v>
      </c>
      <c r="B1112" s="94">
        <v>1</v>
      </c>
      <c r="C1112" s="94" t="s">
        <v>24</v>
      </c>
      <c r="D1112" s="94" t="s">
        <v>1790</v>
      </c>
      <c r="E1112" s="94">
        <v>1</v>
      </c>
      <c r="F1112" s="93" t="s">
        <v>2452</v>
      </c>
      <c r="G1112" s="94" t="s">
        <v>2453</v>
      </c>
      <c r="H1112" s="94">
        <v>2023</v>
      </c>
      <c r="I1112" s="104">
        <f t="shared" si="83"/>
        <v>40</v>
      </c>
      <c r="J1112" s="104">
        <v>40</v>
      </c>
      <c r="K1112" s="104"/>
      <c r="L1112" s="104"/>
      <c r="M1112" s="94" t="s">
        <v>350</v>
      </c>
      <c r="N1112" s="94" t="s">
        <v>34</v>
      </c>
      <c r="O1112" s="94"/>
      <c r="P1112" s="94"/>
    </row>
    <row r="1113" s="86" customFormat="1" ht="64" customHeight="1" spans="1:16">
      <c r="A1113" s="93" t="s">
        <v>2454</v>
      </c>
      <c r="B1113" s="94">
        <v>1</v>
      </c>
      <c r="C1113" s="94" t="s">
        <v>24</v>
      </c>
      <c r="D1113" s="94" t="s">
        <v>1790</v>
      </c>
      <c r="E1113" s="94">
        <v>1</v>
      </c>
      <c r="F1113" s="93" t="s">
        <v>2455</v>
      </c>
      <c r="G1113" s="94" t="s">
        <v>2456</v>
      </c>
      <c r="H1113" s="94">
        <v>2023</v>
      </c>
      <c r="I1113" s="104">
        <f t="shared" si="83"/>
        <v>112</v>
      </c>
      <c r="J1113" s="104">
        <v>112</v>
      </c>
      <c r="K1113" s="104"/>
      <c r="L1113" s="104"/>
      <c r="M1113" s="94" t="s">
        <v>350</v>
      </c>
      <c r="N1113" s="94" t="s">
        <v>34</v>
      </c>
      <c r="O1113" s="94"/>
      <c r="P1113" s="94"/>
    </row>
    <row r="1114" s="86" customFormat="1" ht="64" customHeight="1" spans="1:16">
      <c r="A1114" s="93" t="s">
        <v>2457</v>
      </c>
      <c r="B1114" s="94">
        <v>1</v>
      </c>
      <c r="C1114" s="94" t="s">
        <v>24</v>
      </c>
      <c r="D1114" s="94" t="s">
        <v>1790</v>
      </c>
      <c r="E1114" s="94">
        <v>1</v>
      </c>
      <c r="F1114" s="93" t="s">
        <v>2458</v>
      </c>
      <c r="G1114" s="94" t="s">
        <v>2459</v>
      </c>
      <c r="H1114" s="94">
        <v>2023</v>
      </c>
      <c r="I1114" s="104">
        <f t="shared" si="83"/>
        <v>142</v>
      </c>
      <c r="J1114" s="104">
        <v>142</v>
      </c>
      <c r="K1114" s="104"/>
      <c r="L1114" s="104"/>
      <c r="M1114" s="94" t="s">
        <v>350</v>
      </c>
      <c r="N1114" s="94" t="s">
        <v>34</v>
      </c>
      <c r="O1114" s="94"/>
      <c r="P1114" s="94"/>
    </row>
    <row r="1115" s="86" customFormat="1" ht="64" customHeight="1" spans="1:16">
      <c r="A1115" s="93" t="s">
        <v>2460</v>
      </c>
      <c r="B1115" s="94">
        <v>1</v>
      </c>
      <c r="C1115" s="94" t="s">
        <v>24</v>
      </c>
      <c r="D1115" s="94" t="s">
        <v>1790</v>
      </c>
      <c r="E1115" s="94">
        <v>1</v>
      </c>
      <c r="F1115" s="93" t="s">
        <v>2461</v>
      </c>
      <c r="G1115" s="94" t="s">
        <v>402</v>
      </c>
      <c r="H1115" s="94">
        <v>2023</v>
      </c>
      <c r="I1115" s="104">
        <f t="shared" si="83"/>
        <v>72</v>
      </c>
      <c r="J1115" s="104">
        <v>72</v>
      </c>
      <c r="K1115" s="104"/>
      <c r="L1115" s="104"/>
      <c r="M1115" s="94" t="s">
        <v>350</v>
      </c>
      <c r="N1115" s="94" t="s">
        <v>34</v>
      </c>
      <c r="O1115" s="94"/>
      <c r="P1115" s="94"/>
    </row>
    <row r="1116" s="86" customFormat="1" ht="64" customHeight="1" spans="1:16">
      <c r="A1116" s="93" t="s">
        <v>2462</v>
      </c>
      <c r="B1116" s="94">
        <v>1</v>
      </c>
      <c r="C1116" s="94" t="s">
        <v>24</v>
      </c>
      <c r="D1116" s="94" t="s">
        <v>1790</v>
      </c>
      <c r="E1116" s="94">
        <v>1</v>
      </c>
      <c r="F1116" s="93" t="s">
        <v>2463</v>
      </c>
      <c r="G1116" s="94" t="s">
        <v>2464</v>
      </c>
      <c r="H1116" s="94">
        <v>2023</v>
      </c>
      <c r="I1116" s="104">
        <f t="shared" si="83"/>
        <v>81</v>
      </c>
      <c r="J1116" s="104">
        <v>81</v>
      </c>
      <c r="K1116" s="104"/>
      <c r="L1116" s="104"/>
      <c r="M1116" s="94" t="s">
        <v>350</v>
      </c>
      <c r="N1116" s="94" t="s">
        <v>34</v>
      </c>
      <c r="O1116" s="94"/>
      <c r="P1116" s="94"/>
    </row>
    <row r="1117" s="86" customFormat="1" ht="64" customHeight="1" spans="1:16">
      <c r="A1117" s="93" t="s">
        <v>2465</v>
      </c>
      <c r="B1117" s="94">
        <v>1</v>
      </c>
      <c r="C1117" s="94" t="s">
        <v>24</v>
      </c>
      <c r="D1117" s="94" t="s">
        <v>1790</v>
      </c>
      <c r="E1117" s="94">
        <v>1</v>
      </c>
      <c r="F1117" s="93" t="s">
        <v>2466</v>
      </c>
      <c r="G1117" s="94" t="s">
        <v>2467</v>
      </c>
      <c r="H1117" s="94">
        <v>2023</v>
      </c>
      <c r="I1117" s="104">
        <f t="shared" si="83"/>
        <v>149</v>
      </c>
      <c r="J1117" s="104">
        <v>149</v>
      </c>
      <c r="K1117" s="104"/>
      <c r="L1117" s="104"/>
      <c r="M1117" s="94" t="s">
        <v>350</v>
      </c>
      <c r="N1117" s="94" t="s">
        <v>34</v>
      </c>
      <c r="O1117" s="94"/>
      <c r="P1117" s="94"/>
    </row>
    <row r="1118" s="86" customFormat="1" ht="64" customHeight="1" spans="1:16">
      <c r="A1118" s="93" t="s">
        <v>2468</v>
      </c>
      <c r="B1118" s="94">
        <v>1</v>
      </c>
      <c r="C1118" s="94" t="s">
        <v>24</v>
      </c>
      <c r="D1118" s="94" t="s">
        <v>1790</v>
      </c>
      <c r="E1118" s="94">
        <v>1</v>
      </c>
      <c r="F1118" s="93" t="s">
        <v>2469</v>
      </c>
      <c r="G1118" s="94" t="s">
        <v>2470</v>
      </c>
      <c r="H1118" s="94">
        <v>2023</v>
      </c>
      <c r="I1118" s="104">
        <f t="shared" si="83"/>
        <v>150</v>
      </c>
      <c r="J1118" s="104">
        <v>150</v>
      </c>
      <c r="K1118" s="104"/>
      <c r="L1118" s="104"/>
      <c r="M1118" s="94" t="s">
        <v>350</v>
      </c>
      <c r="N1118" s="94" t="s">
        <v>34</v>
      </c>
      <c r="O1118" s="94"/>
      <c r="P1118" s="94"/>
    </row>
    <row r="1119" s="86" customFormat="1" ht="64" customHeight="1" spans="1:16">
      <c r="A1119" s="93" t="s">
        <v>2471</v>
      </c>
      <c r="B1119" s="94">
        <v>1</v>
      </c>
      <c r="C1119" s="94" t="s">
        <v>24</v>
      </c>
      <c r="D1119" s="94" t="s">
        <v>1790</v>
      </c>
      <c r="E1119" s="94">
        <v>1</v>
      </c>
      <c r="F1119" s="93" t="s">
        <v>2472</v>
      </c>
      <c r="G1119" s="94" t="s">
        <v>2473</v>
      </c>
      <c r="H1119" s="94">
        <v>2023</v>
      </c>
      <c r="I1119" s="104">
        <f t="shared" si="83"/>
        <v>57</v>
      </c>
      <c r="J1119" s="104">
        <v>57</v>
      </c>
      <c r="K1119" s="104"/>
      <c r="L1119" s="104"/>
      <c r="M1119" s="94" t="s">
        <v>350</v>
      </c>
      <c r="N1119" s="94" t="s">
        <v>34</v>
      </c>
      <c r="O1119" s="94"/>
      <c r="P1119" s="94"/>
    </row>
    <row r="1120" s="86" customFormat="1" ht="64" customHeight="1" spans="1:16">
      <c r="A1120" s="93" t="s">
        <v>2474</v>
      </c>
      <c r="B1120" s="94">
        <v>1</v>
      </c>
      <c r="C1120" s="94" t="s">
        <v>24</v>
      </c>
      <c r="D1120" s="94" t="s">
        <v>1790</v>
      </c>
      <c r="E1120" s="94">
        <v>1</v>
      </c>
      <c r="F1120" s="93" t="s">
        <v>2475</v>
      </c>
      <c r="G1120" s="94" t="s">
        <v>2476</v>
      </c>
      <c r="H1120" s="94">
        <v>2023</v>
      </c>
      <c r="I1120" s="104">
        <f t="shared" si="83"/>
        <v>101</v>
      </c>
      <c r="J1120" s="104">
        <v>101</v>
      </c>
      <c r="K1120" s="104"/>
      <c r="L1120" s="104"/>
      <c r="M1120" s="94" t="s">
        <v>350</v>
      </c>
      <c r="N1120" s="94" t="s">
        <v>34</v>
      </c>
      <c r="O1120" s="94"/>
      <c r="P1120" s="94"/>
    </row>
    <row r="1121" s="86" customFormat="1" ht="64" customHeight="1" spans="1:16">
      <c r="A1121" s="93" t="s">
        <v>2477</v>
      </c>
      <c r="B1121" s="94">
        <v>1</v>
      </c>
      <c r="C1121" s="94" t="s">
        <v>24</v>
      </c>
      <c r="D1121" s="94" t="s">
        <v>1790</v>
      </c>
      <c r="E1121" s="94">
        <v>1</v>
      </c>
      <c r="F1121" s="93" t="s">
        <v>2478</v>
      </c>
      <c r="G1121" s="94" t="s">
        <v>2479</v>
      </c>
      <c r="H1121" s="94">
        <v>2023</v>
      </c>
      <c r="I1121" s="104">
        <f t="shared" si="83"/>
        <v>42</v>
      </c>
      <c r="J1121" s="104">
        <v>42</v>
      </c>
      <c r="K1121" s="104"/>
      <c r="L1121" s="104"/>
      <c r="M1121" s="94" t="s">
        <v>350</v>
      </c>
      <c r="N1121" s="94" t="s">
        <v>34</v>
      </c>
      <c r="O1121" s="94"/>
      <c r="P1121" s="94"/>
    </row>
    <row r="1122" s="86" customFormat="1" ht="64" customHeight="1" spans="1:16">
      <c r="A1122" s="93" t="s">
        <v>2480</v>
      </c>
      <c r="B1122" s="94">
        <v>1</v>
      </c>
      <c r="C1122" s="94" t="s">
        <v>24</v>
      </c>
      <c r="D1122" s="94" t="s">
        <v>1790</v>
      </c>
      <c r="E1122" s="94">
        <v>1</v>
      </c>
      <c r="F1122" s="93" t="s">
        <v>2481</v>
      </c>
      <c r="G1122" s="94" t="s">
        <v>2482</v>
      </c>
      <c r="H1122" s="94">
        <v>2023</v>
      </c>
      <c r="I1122" s="104">
        <f t="shared" si="83"/>
        <v>75</v>
      </c>
      <c r="J1122" s="104">
        <v>75</v>
      </c>
      <c r="K1122" s="104"/>
      <c r="L1122" s="104"/>
      <c r="M1122" s="94" t="s">
        <v>350</v>
      </c>
      <c r="N1122" s="94" t="s">
        <v>34</v>
      </c>
      <c r="O1122" s="94"/>
      <c r="P1122" s="94"/>
    </row>
    <row r="1123" s="86" customFormat="1" ht="64" customHeight="1" spans="1:16">
      <c r="A1123" s="93" t="s">
        <v>2483</v>
      </c>
      <c r="B1123" s="94">
        <v>1</v>
      </c>
      <c r="C1123" s="94" t="s">
        <v>24</v>
      </c>
      <c r="D1123" s="94" t="s">
        <v>1790</v>
      </c>
      <c r="E1123" s="94">
        <v>1</v>
      </c>
      <c r="F1123" s="93" t="s">
        <v>2484</v>
      </c>
      <c r="G1123" s="94" t="s">
        <v>2485</v>
      </c>
      <c r="H1123" s="94">
        <v>2023</v>
      </c>
      <c r="I1123" s="104">
        <f t="shared" ref="I1123:I1153" si="84">J1123+K1123+L1123</f>
        <v>25</v>
      </c>
      <c r="J1123" s="104">
        <v>25</v>
      </c>
      <c r="K1123" s="104"/>
      <c r="L1123" s="104"/>
      <c r="M1123" s="94" t="s">
        <v>350</v>
      </c>
      <c r="N1123" s="94" t="s">
        <v>34</v>
      </c>
      <c r="O1123" s="94"/>
      <c r="P1123" s="94"/>
    </row>
    <row r="1124" s="86" customFormat="1" ht="64" customHeight="1" spans="1:16">
      <c r="A1124" s="93" t="s">
        <v>2486</v>
      </c>
      <c r="B1124" s="94">
        <v>1</v>
      </c>
      <c r="C1124" s="94" t="s">
        <v>24</v>
      </c>
      <c r="D1124" s="94" t="s">
        <v>1790</v>
      </c>
      <c r="E1124" s="94">
        <v>1</v>
      </c>
      <c r="F1124" s="93" t="s">
        <v>2487</v>
      </c>
      <c r="G1124" s="94" t="s">
        <v>2488</v>
      </c>
      <c r="H1124" s="94">
        <v>2023</v>
      </c>
      <c r="I1124" s="104">
        <f t="shared" si="84"/>
        <v>25</v>
      </c>
      <c r="J1124" s="104">
        <v>25</v>
      </c>
      <c r="K1124" s="104"/>
      <c r="L1124" s="104"/>
      <c r="M1124" s="94" t="s">
        <v>350</v>
      </c>
      <c r="N1124" s="94" t="s">
        <v>34</v>
      </c>
      <c r="O1124" s="94"/>
      <c r="P1124" s="94"/>
    </row>
    <row r="1125" s="86" customFormat="1" ht="64" customHeight="1" spans="1:16">
      <c r="A1125" s="93" t="s">
        <v>2489</v>
      </c>
      <c r="B1125" s="94">
        <v>1</v>
      </c>
      <c r="C1125" s="94" t="s">
        <v>24</v>
      </c>
      <c r="D1125" s="94" t="s">
        <v>1790</v>
      </c>
      <c r="E1125" s="94">
        <v>1</v>
      </c>
      <c r="F1125" s="93" t="s">
        <v>2490</v>
      </c>
      <c r="G1125" s="94" t="s">
        <v>2491</v>
      </c>
      <c r="H1125" s="94">
        <v>2023</v>
      </c>
      <c r="I1125" s="104">
        <f t="shared" si="84"/>
        <v>25</v>
      </c>
      <c r="J1125" s="104">
        <v>25</v>
      </c>
      <c r="K1125" s="104"/>
      <c r="L1125" s="104"/>
      <c r="M1125" s="94" t="s">
        <v>350</v>
      </c>
      <c r="N1125" s="94" t="s">
        <v>34</v>
      </c>
      <c r="O1125" s="94"/>
      <c r="P1125" s="94"/>
    </row>
    <row r="1126" s="86" customFormat="1" ht="64" customHeight="1" spans="1:16">
      <c r="A1126" s="93" t="s">
        <v>2492</v>
      </c>
      <c r="B1126" s="94">
        <v>1</v>
      </c>
      <c r="C1126" s="94" t="s">
        <v>24</v>
      </c>
      <c r="D1126" s="94" t="s">
        <v>1790</v>
      </c>
      <c r="E1126" s="94">
        <v>1</v>
      </c>
      <c r="F1126" s="93" t="s">
        <v>2493</v>
      </c>
      <c r="G1126" s="94" t="s">
        <v>2494</v>
      </c>
      <c r="H1126" s="94">
        <v>2023</v>
      </c>
      <c r="I1126" s="104">
        <f t="shared" si="84"/>
        <v>25</v>
      </c>
      <c r="J1126" s="104">
        <v>25</v>
      </c>
      <c r="K1126" s="104"/>
      <c r="L1126" s="104"/>
      <c r="M1126" s="94" t="s">
        <v>350</v>
      </c>
      <c r="N1126" s="94" t="s">
        <v>34</v>
      </c>
      <c r="O1126" s="94"/>
      <c r="P1126" s="94"/>
    </row>
    <row r="1127" s="86" customFormat="1" ht="64" customHeight="1" spans="1:16">
      <c r="A1127" s="93" t="s">
        <v>2495</v>
      </c>
      <c r="B1127" s="94">
        <v>1</v>
      </c>
      <c r="C1127" s="94" t="s">
        <v>24</v>
      </c>
      <c r="D1127" s="94" t="s">
        <v>1790</v>
      </c>
      <c r="E1127" s="94">
        <v>1</v>
      </c>
      <c r="F1127" s="93" t="s">
        <v>2496</v>
      </c>
      <c r="G1127" s="94" t="s">
        <v>2497</v>
      </c>
      <c r="H1127" s="94">
        <v>2023</v>
      </c>
      <c r="I1127" s="104">
        <f t="shared" si="84"/>
        <v>25</v>
      </c>
      <c r="J1127" s="104">
        <v>25</v>
      </c>
      <c r="K1127" s="104"/>
      <c r="L1127" s="104"/>
      <c r="M1127" s="94" t="s">
        <v>350</v>
      </c>
      <c r="N1127" s="94" t="s">
        <v>34</v>
      </c>
      <c r="O1127" s="94"/>
      <c r="P1127" s="94"/>
    </row>
    <row r="1128" s="86" customFormat="1" ht="64" customHeight="1" spans="1:16">
      <c r="A1128" s="108" t="s">
        <v>2498</v>
      </c>
      <c r="B1128" s="94">
        <v>1</v>
      </c>
      <c r="C1128" s="94" t="s">
        <v>24</v>
      </c>
      <c r="D1128" s="94" t="s">
        <v>1790</v>
      </c>
      <c r="E1128" s="94">
        <v>1</v>
      </c>
      <c r="F1128" s="93" t="s">
        <v>2499</v>
      </c>
      <c r="G1128" s="105" t="s">
        <v>2500</v>
      </c>
      <c r="H1128" s="94">
        <v>2023</v>
      </c>
      <c r="I1128" s="104">
        <f t="shared" si="84"/>
        <v>25</v>
      </c>
      <c r="J1128" s="104">
        <v>25</v>
      </c>
      <c r="K1128" s="104"/>
      <c r="L1128" s="104"/>
      <c r="M1128" s="94" t="s">
        <v>350</v>
      </c>
      <c r="N1128" s="94" t="s">
        <v>34</v>
      </c>
      <c r="O1128" s="94"/>
      <c r="P1128" s="94"/>
    </row>
    <row r="1129" s="86" customFormat="1" ht="64" customHeight="1" spans="1:16">
      <c r="A1129" s="108" t="s">
        <v>2501</v>
      </c>
      <c r="B1129" s="94">
        <v>1</v>
      </c>
      <c r="C1129" s="94" t="s">
        <v>24</v>
      </c>
      <c r="D1129" s="94" t="s">
        <v>1790</v>
      </c>
      <c r="E1129" s="94">
        <v>1</v>
      </c>
      <c r="F1129" s="93" t="s">
        <v>2502</v>
      </c>
      <c r="G1129" s="105" t="s">
        <v>2503</v>
      </c>
      <c r="H1129" s="94">
        <v>2023</v>
      </c>
      <c r="I1129" s="104">
        <f t="shared" si="84"/>
        <v>25</v>
      </c>
      <c r="J1129" s="104">
        <v>25</v>
      </c>
      <c r="K1129" s="104"/>
      <c r="L1129" s="104"/>
      <c r="M1129" s="94" t="s">
        <v>350</v>
      </c>
      <c r="N1129" s="94" t="s">
        <v>34</v>
      </c>
      <c r="O1129" s="94"/>
      <c r="P1129" s="94"/>
    </row>
    <row r="1130" s="86" customFormat="1" ht="64" customHeight="1" spans="1:16">
      <c r="A1130" s="108" t="s">
        <v>2504</v>
      </c>
      <c r="B1130" s="94">
        <v>1</v>
      </c>
      <c r="C1130" s="94" t="s">
        <v>24</v>
      </c>
      <c r="D1130" s="94" t="s">
        <v>1790</v>
      </c>
      <c r="E1130" s="94">
        <v>1</v>
      </c>
      <c r="F1130" s="93" t="s">
        <v>2505</v>
      </c>
      <c r="G1130" s="105" t="s">
        <v>2506</v>
      </c>
      <c r="H1130" s="94">
        <v>2023</v>
      </c>
      <c r="I1130" s="104">
        <f t="shared" si="84"/>
        <v>25</v>
      </c>
      <c r="J1130" s="104">
        <v>25</v>
      </c>
      <c r="K1130" s="104"/>
      <c r="L1130" s="104"/>
      <c r="M1130" s="94" t="s">
        <v>350</v>
      </c>
      <c r="N1130" s="94" t="s">
        <v>34</v>
      </c>
      <c r="O1130" s="94"/>
      <c r="P1130" s="94"/>
    </row>
    <row r="1131" s="86" customFormat="1" ht="64" customHeight="1" spans="1:16">
      <c r="A1131" s="108" t="s">
        <v>2507</v>
      </c>
      <c r="B1131" s="94">
        <v>1</v>
      </c>
      <c r="C1131" s="94" t="s">
        <v>24</v>
      </c>
      <c r="D1131" s="94" t="s">
        <v>1790</v>
      </c>
      <c r="E1131" s="94">
        <v>1</v>
      </c>
      <c r="F1131" s="93" t="s">
        <v>2508</v>
      </c>
      <c r="G1131" s="105" t="s">
        <v>2509</v>
      </c>
      <c r="H1131" s="94">
        <v>2023</v>
      </c>
      <c r="I1131" s="104">
        <f t="shared" si="84"/>
        <v>25</v>
      </c>
      <c r="J1131" s="104">
        <v>25</v>
      </c>
      <c r="K1131" s="104"/>
      <c r="L1131" s="104"/>
      <c r="M1131" s="94" t="s">
        <v>350</v>
      </c>
      <c r="N1131" s="94" t="s">
        <v>34</v>
      </c>
      <c r="O1131" s="94"/>
      <c r="P1131" s="94"/>
    </row>
    <row r="1132" s="86" customFormat="1" ht="64" customHeight="1" spans="1:16">
      <c r="A1132" s="108" t="s">
        <v>2510</v>
      </c>
      <c r="B1132" s="94">
        <v>1</v>
      </c>
      <c r="C1132" s="94" t="s">
        <v>24</v>
      </c>
      <c r="D1132" s="94" t="s">
        <v>1790</v>
      </c>
      <c r="E1132" s="94">
        <v>1</v>
      </c>
      <c r="F1132" s="93" t="s">
        <v>2511</v>
      </c>
      <c r="G1132" s="105" t="s">
        <v>2512</v>
      </c>
      <c r="H1132" s="94">
        <v>2023</v>
      </c>
      <c r="I1132" s="104">
        <f t="shared" si="84"/>
        <v>25</v>
      </c>
      <c r="J1132" s="104">
        <v>25</v>
      </c>
      <c r="K1132" s="104"/>
      <c r="L1132" s="104"/>
      <c r="M1132" s="94" t="s">
        <v>350</v>
      </c>
      <c r="N1132" s="94" t="s">
        <v>34</v>
      </c>
      <c r="O1132" s="94"/>
      <c r="P1132" s="94"/>
    </row>
    <row r="1133" s="86" customFormat="1" ht="64" customHeight="1" spans="1:16">
      <c r="A1133" s="108" t="s">
        <v>2513</v>
      </c>
      <c r="B1133" s="94">
        <v>1</v>
      </c>
      <c r="C1133" s="94" t="s">
        <v>24</v>
      </c>
      <c r="D1133" s="94" t="s">
        <v>1790</v>
      </c>
      <c r="E1133" s="94">
        <v>1</v>
      </c>
      <c r="F1133" s="93" t="s">
        <v>2514</v>
      </c>
      <c r="G1133" s="105" t="s">
        <v>2515</v>
      </c>
      <c r="H1133" s="94">
        <v>2023</v>
      </c>
      <c r="I1133" s="104">
        <f t="shared" si="84"/>
        <v>75</v>
      </c>
      <c r="J1133" s="104">
        <v>75</v>
      </c>
      <c r="K1133" s="104"/>
      <c r="L1133" s="104"/>
      <c r="M1133" s="94" t="s">
        <v>350</v>
      </c>
      <c r="N1133" s="94" t="s">
        <v>34</v>
      </c>
      <c r="O1133" s="94"/>
      <c r="P1133" s="94"/>
    </row>
    <row r="1134" s="86" customFormat="1" ht="64" customHeight="1" spans="1:16">
      <c r="A1134" s="108" t="s">
        <v>2516</v>
      </c>
      <c r="B1134" s="94">
        <v>1</v>
      </c>
      <c r="C1134" s="94" t="s">
        <v>24</v>
      </c>
      <c r="D1134" s="94" t="s">
        <v>1790</v>
      </c>
      <c r="E1134" s="94">
        <v>1</v>
      </c>
      <c r="F1134" s="93" t="s">
        <v>2517</v>
      </c>
      <c r="G1134" s="105" t="s">
        <v>2518</v>
      </c>
      <c r="H1134" s="94">
        <v>2023</v>
      </c>
      <c r="I1134" s="104">
        <f t="shared" si="84"/>
        <v>25</v>
      </c>
      <c r="J1134" s="104">
        <v>25</v>
      </c>
      <c r="K1134" s="104"/>
      <c r="L1134" s="104"/>
      <c r="M1134" s="94" t="s">
        <v>350</v>
      </c>
      <c r="N1134" s="94" t="s">
        <v>34</v>
      </c>
      <c r="O1134" s="94"/>
      <c r="P1134" s="94"/>
    </row>
    <row r="1135" s="86" customFormat="1" ht="64" customHeight="1" spans="1:16">
      <c r="A1135" s="108" t="s">
        <v>2519</v>
      </c>
      <c r="B1135" s="94">
        <v>1</v>
      </c>
      <c r="C1135" s="94" t="s">
        <v>24</v>
      </c>
      <c r="D1135" s="94" t="s">
        <v>1790</v>
      </c>
      <c r="E1135" s="94">
        <v>1</v>
      </c>
      <c r="F1135" s="93" t="s">
        <v>2520</v>
      </c>
      <c r="G1135" s="105" t="s">
        <v>2521</v>
      </c>
      <c r="H1135" s="94">
        <v>2023</v>
      </c>
      <c r="I1135" s="104">
        <f t="shared" si="84"/>
        <v>25</v>
      </c>
      <c r="J1135" s="104">
        <v>25</v>
      </c>
      <c r="K1135" s="104"/>
      <c r="L1135" s="104"/>
      <c r="M1135" s="94" t="s">
        <v>350</v>
      </c>
      <c r="N1135" s="94" t="s">
        <v>34</v>
      </c>
      <c r="O1135" s="94"/>
      <c r="P1135" s="94"/>
    </row>
    <row r="1136" s="86" customFormat="1" ht="64" customHeight="1" spans="1:16">
      <c r="A1136" s="108" t="s">
        <v>2522</v>
      </c>
      <c r="B1136" s="94">
        <v>1</v>
      </c>
      <c r="C1136" s="94" t="s">
        <v>24</v>
      </c>
      <c r="D1136" s="94" t="s">
        <v>1790</v>
      </c>
      <c r="E1136" s="94">
        <v>1</v>
      </c>
      <c r="F1136" s="93" t="s">
        <v>2523</v>
      </c>
      <c r="G1136" s="105" t="s">
        <v>2524</v>
      </c>
      <c r="H1136" s="94">
        <v>2023</v>
      </c>
      <c r="I1136" s="104">
        <f t="shared" si="84"/>
        <v>75</v>
      </c>
      <c r="J1136" s="104">
        <v>75</v>
      </c>
      <c r="K1136" s="104"/>
      <c r="L1136" s="104"/>
      <c r="M1136" s="94" t="s">
        <v>350</v>
      </c>
      <c r="N1136" s="94" t="s">
        <v>34</v>
      </c>
      <c r="O1136" s="94"/>
      <c r="P1136" s="94"/>
    </row>
    <row r="1137" s="86" customFormat="1" ht="64" customHeight="1" spans="1:16">
      <c r="A1137" s="108" t="s">
        <v>2525</v>
      </c>
      <c r="B1137" s="94">
        <v>1</v>
      </c>
      <c r="C1137" s="94" t="s">
        <v>24</v>
      </c>
      <c r="D1137" s="94" t="s">
        <v>1790</v>
      </c>
      <c r="E1137" s="94">
        <v>1</v>
      </c>
      <c r="F1137" s="93" t="s">
        <v>2526</v>
      </c>
      <c r="G1137" s="105" t="s">
        <v>2527</v>
      </c>
      <c r="H1137" s="94">
        <v>2023</v>
      </c>
      <c r="I1137" s="104">
        <f t="shared" si="84"/>
        <v>25</v>
      </c>
      <c r="J1137" s="104">
        <v>25</v>
      </c>
      <c r="K1137" s="104"/>
      <c r="L1137" s="104"/>
      <c r="M1137" s="94" t="s">
        <v>350</v>
      </c>
      <c r="N1137" s="94" t="s">
        <v>34</v>
      </c>
      <c r="O1137" s="94"/>
      <c r="P1137" s="94"/>
    </row>
    <row r="1138" s="86" customFormat="1" ht="64" customHeight="1" spans="1:16">
      <c r="A1138" s="108" t="s">
        <v>2528</v>
      </c>
      <c r="B1138" s="94">
        <v>1</v>
      </c>
      <c r="C1138" s="94" t="s">
        <v>24</v>
      </c>
      <c r="D1138" s="94" t="s">
        <v>1790</v>
      </c>
      <c r="E1138" s="94">
        <v>1</v>
      </c>
      <c r="F1138" s="93" t="s">
        <v>2529</v>
      </c>
      <c r="G1138" s="105" t="s">
        <v>2530</v>
      </c>
      <c r="H1138" s="94">
        <v>2023</v>
      </c>
      <c r="I1138" s="104">
        <f t="shared" si="84"/>
        <v>25</v>
      </c>
      <c r="J1138" s="104">
        <v>25</v>
      </c>
      <c r="K1138" s="104"/>
      <c r="L1138" s="104"/>
      <c r="M1138" s="94" t="s">
        <v>350</v>
      </c>
      <c r="N1138" s="94" t="s">
        <v>34</v>
      </c>
      <c r="O1138" s="94"/>
      <c r="P1138" s="94"/>
    </row>
    <row r="1139" s="86" customFormat="1" ht="64" customHeight="1" spans="1:16">
      <c r="A1139" s="108" t="s">
        <v>2531</v>
      </c>
      <c r="B1139" s="94">
        <v>1</v>
      </c>
      <c r="C1139" s="94" t="s">
        <v>24</v>
      </c>
      <c r="D1139" s="94" t="s">
        <v>1790</v>
      </c>
      <c r="E1139" s="94">
        <v>1</v>
      </c>
      <c r="F1139" s="93" t="s">
        <v>2532</v>
      </c>
      <c r="G1139" s="105" t="s">
        <v>2533</v>
      </c>
      <c r="H1139" s="94">
        <v>2023</v>
      </c>
      <c r="I1139" s="104">
        <f t="shared" si="84"/>
        <v>25</v>
      </c>
      <c r="J1139" s="104">
        <v>25</v>
      </c>
      <c r="K1139" s="104"/>
      <c r="L1139" s="104"/>
      <c r="M1139" s="94" t="s">
        <v>350</v>
      </c>
      <c r="N1139" s="94" t="s">
        <v>34</v>
      </c>
      <c r="O1139" s="94"/>
      <c r="P1139" s="94"/>
    </row>
    <row r="1140" s="86" customFormat="1" ht="64" customHeight="1" spans="1:16">
      <c r="A1140" s="108" t="s">
        <v>2534</v>
      </c>
      <c r="B1140" s="94">
        <v>1</v>
      </c>
      <c r="C1140" s="94" t="s">
        <v>24</v>
      </c>
      <c r="D1140" s="94" t="s">
        <v>1790</v>
      </c>
      <c r="E1140" s="94">
        <v>1</v>
      </c>
      <c r="F1140" s="93" t="s">
        <v>2535</v>
      </c>
      <c r="G1140" s="105" t="s">
        <v>2536</v>
      </c>
      <c r="H1140" s="94">
        <v>2023</v>
      </c>
      <c r="I1140" s="104">
        <f t="shared" si="84"/>
        <v>75</v>
      </c>
      <c r="J1140" s="104">
        <v>75</v>
      </c>
      <c r="K1140" s="104"/>
      <c r="L1140" s="104"/>
      <c r="M1140" s="94" t="s">
        <v>350</v>
      </c>
      <c r="N1140" s="94" t="s">
        <v>34</v>
      </c>
      <c r="O1140" s="94"/>
      <c r="P1140" s="94"/>
    </row>
    <row r="1141" s="86" customFormat="1" ht="64" customHeight="1" spans="1:16">
      <c r="A1141" s="108" t="s">
        <v>2537</v>
      </c>
      <c r="B1141" s="94">
        <v>1</v>
      </c>
      <c r="C1141" s="94" t="s">
        <v>24</v>
      </c>
      <c r="D1141" s="94" t="s">
        <v>1790</v>
      </c>
      <c r="E1141" s="94">
        <v>1</v>
      </c>
      <c r="F1141" s="93" t="s">
        <v>2538</v>
      </c>
      <c r="G1141" s="105" t="s">
        <v>2539</v>
      </c>
      <c r="H1141" s="94">
        <v>2023</v>
      </c>
      <c r="I1141" s="104">
        <f t="shared" si="84"/>
        <v>25</v>
      </c>
      <c r="J1141" s="104">
        <v>25</v>
      </c>
      <c r="K1141" s="104"/>
      <c r="L1141" s="104"/>
      <c r="M1141" s="94" t="s">
        <v>350</v>
      </c>
      <c r="N1141" s="94" t="s">
        <v>34</v>
      </c>
      <c r="O1141" s="94"/>
      <c r="P1141" s="94"/>
    </row>
    <row r="1142" s="86" customFormat="1" ht="64" customHeight="1" spans="1:16">
      <c r="A1142" s="108" t="s">
        <v>2540</v>
      </c>
      <c r="B1142" s="94">
        <v>1</v>
      </c>
      <c r="C1142" s="94" t="s">
        <v>24</v>
      </c>
      <c r="D1142" s="94" t="s">
        <v>1790</v>
      </c>
      <c r="E1142" s="94">
        <v>1</v>
      </c>
      <c r="F1142" s="93" t="s">
        <v>2541</v>
      </c>
      <c r="G1142" s="105" t="s">
        <v>2542</v>
      </c>
      <c r="H1142" s="94">
        <v>2023</v>
      </c>
      <c r="I1142" s="104">
        <f t="shared" si="84"/>
        <v>25</v>
      </c>
      <c r="J1142" s="104">
        <v>25</v>
      </c>
      <c r="K1142" s="104"/>
      <c r="L1142" s="104"/>
      <c r="M1142" s="94" t="s">
        <v>350</v>
      </c>
      <c r="N1142" s="94" t="s">
        <v>34</v>
      </c>
      <c r="O1142" s="94"/>
      <c r="P1142" s="94"/>
    </row>
    <row r="1143" s="86" customFormat="1" ht="64" customHeight="1" spans="1:16">
      <c r="A1143" s="108" t="s">
        <v>2543</v>
      </c>
      <c r="B1143" s="94">
        <v>1</v>
      </c>
      <c r="C1143" s="94" t="s">
        <v>24</v>
      </c>
      <c r="D1143" s="94" t="s">
        <v>1790</v>
      </c>
      <c r="E1143" s="94">
        <v>1</v>
      </c>
      <c r="F1143" s="93" t="s">
        <v>2544</v>
      </c>
      <c r="G1143" s="105" t="s">
        <v>2545</v>
      </c>
      <c r="H1143" s="94">
        <v>2023</v>
      </c>
      <c r="I1143" s="104">
        <f t="shared" si="84"/>
        <v>25</v>
      </c>
      <c r="J1143" s="104">
        <v>25</v>
      </c>
      <c r="K1143" s="104"/>
      <c r="L1143" s="104"/>
      <c r="M1143" s="94" t="s">
        <v>350</v>
      </c>
      <c r="N1143" s="94" t="s">
        <v>34</v>
      </c>
      <c r="O1143" s="94"/>
      <c r="P1143" s="94"/>
    </row>
    <row r="1144" s="86" customFormat="1" ht="64" customHeight="1" spans="1:16">
      <c r="A1144" s="108" t="s">
        <v>2546</v>
      </c>
      <c r="B1144" s="94">
        <v>1</v>
      </c>
      <c r="C1144" s="94" t="s">
        <v>24</v>
      </c>
      <c r="D1144" s="94" t="s">
        <v>1790</v>
      </c>
      <c r="E1144" s="94">
        <v>1</v>
      </c>
      <c r="F1144" s="93" t="s">
        <v>2547</v>
      </c>
      <c r="G1144" s="105" t="s">
        <v>2548</v>
      </c>
      <c r="H1144" s="94">
        <v>2023</v>
      </c>
      <c r="I1144" s="104">
        <f t="shared" si="84"/>
        <v>25</v>
      </c>
      <c r="J1144" s="104">
        <v>25</v>
      </c>
      <c r="K1144" s="104"/>
      <c r="L1144" s="104"/>
      <c r="M1144" s="94" t="s">
        <v>350</v>
      </c>
      <c r="N1144" s="94" t="s">
        <v>34</v>
      </c>
      <c r="O1144" s="94"/>
      <c r="P1144" s="94"/>
    </row>
    <row r="1145" s="86" customFormat="1" ht="64" customHeight="1" spans="1:16">
      <c r="A1145" s="108" t="s">
        <v>2549</v>
      </c>
      <c r="B1145" s="94">
        <v>1</v>
      </c>
      <c r="C1145" s="94" t="s">
        <v>24</v>
      </c>
      <c r="D1145" s="94" t="s">
        <v>1790</v>
      </c>
      <c r="E1145" s="94">
        <v>1</v>
      </c>
      <c r="F1145" s="93" t="s">
        <v>2550</v>
      </c>
      <c r="G1145" s="105" t="s">
        <v>2551</v>
      </c>
      <c r="H1145" s="94">
        <v>2023</v>
      </c>
      <c r="I1145" s="104">
        <f t="shared" si="84"/>
        <v>25</v>
      </c>
      <c r="J1145" s="104">
        <v>25</v>
      </c>
      <c r="K1145" s="104"/>
      <c r="L1145" s="104"/>
      <c r="M1145" s="94" t="s">
        <v>350</v>
      </c>
      <c r="N1145" s="94" t="s">
        <v>34</v>
      </c>
      <c r="O1145" s="94"/>
      <c r="P1145" s="94"/>
    </row>
    <row r="1146" s="86" customFormat="1" ht="64" customHeight="1" spans="1:16">
      <c r="A1146" s="108" t="s">
        <v>2552</v>
      </c>
      <c r="B1146" s="94">
        <v>1</v>
      </c>
      <c r="C1146" s="94" t="s">
        <v>24</v>
      </c>
      <c r="D1146" s="94" t="s">
        <v>1790</v>
      </c>
      <c r="E1146" s="94">
        <v>1</v>
      </c>
      <c r="F1146" s="93" t="s">
        <v>2553</v>
      </c>
      <c r="G1146" s="105" t="s">
        <v>2554</v>
      </c>
      <c r="H1146" s="94">
        <v>2023</v>
      </c>
      <c r="I1146" s="104">
        <f t="shared" si="84"/>
        <v>25</v>
      </c>
      <c r="J1146" s="104">
        <v>25</v>
      </c>
      <c r="K1146" s="104"/>
      <c r="L1146" s="104"/>
      <c r="M1146" s="94" t="s">
        <v>350</v>
      </c>
      <c r="N1146" s="94" t="s">
        <v>34</v>
      </c>
      <c r="O1146" s="94"/>
      <c r="P1146" s="94"/>
    </row>
    <row r="1147" s="86" customFormat="1" ht="64" customHeight="1" spans="1:16">
      <c r="A1147" s="108" t="s">
        <v>2555</v>
      </c>
      <c r="B1147" s="94">
        <v>1</v>
      </c>
      <c r="C1147" s="94" t="s">
        <v>24</v>
      </c>
      <c r="D1147" s="94" t="s">
        <v>1790</v>
      </c>
      <c r="E1147" s="94">
        <v>1</v>
      </c>
      <c r="F1147" s="93" t="s">
        <v>2556</v>
      </c>
      <c r="G1147" s="105" t="s">
        <v>2557</v>
      </c>
      <c r="H1147" s="94">
        <v>2023</v>
      </c>
      <c r="I1147" s="104">
        <f t="shared" si="84"/>
        <v>25</v>
      </c>
      <c r="J1147" s="104">
        <v>25</v>
      </c>
      <c r="K1147" s="104"/>
      <c r="L1147" s="104"/>
      <c r="M1147" s="94" t="s">
        <v>350</v>
      </c>
      <c r="N1147" s="94" t="s">
        <v>34</v>
      </c>
      <c r="O1147" s="94"/>
      <c r="P1147" s="94"/>
    </row>
    <row r="1148" s="86" customFormat="1" ht="64" customHeight="1" spans="1:16">
      <c r="A1148" s="108" t="s">
        <v>2558</v>
      </c>
      <c r="B1148" s="94">
        <v>1</v>
      </c>
      <c r="C1148" s="94" t="s">
        <v>24</v>
      </c>
      <c r="D1148" s="94" t="s">
        <v>1790</v>
      </c>
      <c r="E1148" s="94">
        <v>1</v>
      </c>
      <c r="F1148" s="93" t="s">
        <v>2559</v>
      </c>
      <c r="G1148" s="105" t="s">
        <v>2560</v>
      </c>
      <c r="H1148" s="94">
        <v>2023</v>
      </c>
      <c r="I1148" s="104">
        <f t="shared" si="84"/>
        <v>75</v>
      </c>
      <c r="J1148" s="104">
        <v>75</v>
      </c>
      <c r="K1148" s="104"/>
      <c r="L1148" s="104"/>
      <c r="M1148" s="94" t="s">
        <v>350</v>
      </c>
      <c r="N1148" s="94" t="s">
        <v>34</v>
      </c>
      <c r="O1148" s="94"/>
      <c r="P1148" s="94"/>
    </row>
    <row r="1149" s="86" customFormat="1" ht="64" customHeight="1" spans="1:16">
      <c r="A1149" s="108" t="s">
        <v>2561</v>
      </c>
      <c r="B1149" s="94">
        <v>1</v>
      </c>
      <c r="C1149" s="94" t="s">
        <v>24</v>
      </c>
      <c r="D1149" s="94" t="s">
        <v>1790</v>
      </c>
      <c r="E1149" s="94">
        <v>1</v>
      </c>
      <c r="F1149" s="93" t="s">
        <v>2562</v>
      </c>
      <c r="G1149" s="105" t="s">
        <v>2563</v>
      </c>
      <c r="H1149" s="94">
        <v>2023</v>
      </c>
      <c r="I1149" s="104">
        <f t="shared" si="84"/>
        <v>25</v>
      </c>
      <c r="J1149" s="104">
        <v>25</v>
      </c>
      <c r="K1149" s="104"/>
      <c r="L1149" s="104"/>
      <c r="M1149" s="94" t="s">
        <v>350</v>
      </c>
      <c r="N1149" s="94" t="s">
        <v>34</v>
      </c>
      <c r="O1149" s="94"/>
      <c r="P1149" s="94"/>
    </row>
    <row r="1150" s="86" customFormat="1" ht="64" customHeight="1" spans="1:16">
      <c r="A1150" s="108" t="s">
        <v>2564</v>
      </c>
      <c r="B1150" s="94">
        <v>1</v>
      </c>
      <c r="C1150" s="94" t="s">
        <v>24</v>
      </c>
      <c r="D1150" s="94" t="s">
        <v>1790</v>
      </c>
      <c r="E1150" s="94">
        <v>1</v>
      </c>
      <c r="F1150" s="93" t="s">
        <v>2565</v>
      </c>
      <c r="G1150" s="105" t="s">
        <v>2566</v>
      </c>
      <c r="H1150" s="94">
        <v>2023</v>
      </c>
      <c r="I1150" s="104">
        <f t="shared" si="84"/>
        <v>25</v>
      </c>
      <c r="J1150" s="104">
        <v>25</v>
      </c>
      <c r="K1150" s="104"/>
      <c r="L1150" s="104"/>
      <c r="M1150" s="94" t="s">
        <v>350</v>
      </c>
      <c r="N1150" s="94" t="s">
        <v>34</v>
      </c>
      <c r="O1150" s="94"/>
      <c r="P1150" s="94"/>
    </row>
    <row r="1151" s="86" customFormat="1" ht="64" customHeight="1" spans="1:16">
      <c r="A1151" s="108" t="s">
        <v>2567</v>
      </c>
      <c r="B1151" s="94">
        <v>1</v>
      </c>
      <c r="C1151" s="94" t="s">
        <v>24</v>
      </c>
      <c r="D1151" s="94" t="s">
        <v>1790</v>
      </c>
      <c r="E1151" s="94">
        <v>1</v>
      </c>
      <c r="F1151" s="93" t="s">
        <v>2568</v>
      </c>
      <c r="G1151" s="105" t="s">
        <v>2569</v>
      </c>
      <c r="H1151" s="94">
        <v>2023</v>
      </c>
      <c r="I1151" s="104">
        <f t="shared" si="84"/>
        <v>25</v>
      </c>
      <c r="J1151" s="104">
        <v>25</v>
      </c>
      <c r="K1151" s="104"/>
      <c r="L1151" s="104"/>
      <c r="M1151" s="94" t="s">
        <v>350</v>
      </c>
      <c r="N1151" s="94" t="s">
        <v>34</v>
      </c>
      <c r="O1151" s="94"/>
      <c r="P1151" s="94"/>
    </row>
    <row r="1152" s="86" customFormat="1" ht="64" customHeight="1" spans="1:16">
      <c r="A1152" s="108" t="s">
        <v>2570</v>
      </c>
      <c r="B1152" s="94">
        <v>1</v>
      </c>
      <c r="C1152" s="94" t="s">
        <v>24</v>
      </c>
      <c r="D1152" s="94" t="s">
        <v>1790</v>
      </c>
      <c r="E1152" s="94">
        <v>1</v>
      </c>
      <c r="F1152" s="93" t="s">
        <v>2571</v>
      </c>
      <c r="G1152" s="105" t="s">
        <v>2572</v>
      </c>
      <c r="H1152" s="94">
        <v>2023</v>
      </c>
      <c r="I1152" s="104">
        <f t="shared" si="84"/>
        <v>25</v>
      </c>
      <c r="J1152" s="104">
        <v>25</v>
      </c>
      <c r="K1152" s="104"/>
      <c r="L1152" s="104"/>
      <c r="M1152" s="94" t="s">
        <v>350</v>
      </c>
      <c r="N1152" s="94" t="s">
        <v>34</v>
      </c>
      <c r="O1152" s="94"/>
      <c r="P1152" s="94"/>
    </row>
    <row r="1153" s="86" customFormat="1" ht="106" customHeight="1" spans="1:16">
      <c r="A1153" s="93" t="s">
        <v>2573</v>
      </c>
      <c r="B1153" s="94">
        <v>1</v>
      </c>
      <c r="C1153" s="94" t="s">
        <v>24</v>
      </c>
      <c r="D1153" s="94" t="s">
        <v>74</v>
      </c>
      <c r="E1153" s="94">
        <v>1</v>
      </c>
      <c r="F1153" s="93" t="s">
        <v>2574</v>
      </c>
      <c r="G1153" s="94" t="s">
        <v>113</v>
      </c>
      <c r="H1153" s="94">
        <v>2023</v>
      </c>
      <c r="I1153" s="104">
        <f t="shared" si="84"/>
        <v>530</v>
      </c>
      <c r="J1153" s="104">
        <v>0</v>
      </c>
      <c r="K1153" s="104">
        <v>530</v>
      </c>
      <c r="L1153" s="104"/>
      <c r="M1153" s="94" t="s">
        <v>350</v>
      </c>
      <c r="N1153" s="94" t="s">
        <v>34</v>
      </c>
      <c r="O1153" s="94" t="s">
        <v>35</v>
      </c>
      <c r="P1153" s="94"/>
    </row>
    <row r="1154" s="86" customFormat="1" ht="47" customHeight="1" spans="1:16">
      <c r="A1154" s="94" t="s">
        <v>2575</v>
      </c>
      <c r="B1154" s="94">
        <v>1</v>
      </c>
      <c r="C1154" s="94" t="s">
        <v>24</v>
      </c>
      <c r="D1154" s="94" t="s">
        <v>1790</v>
      </c>
      <c r="E1154" s="94">
        <v>4</v>
      </c>
      <c r="F1154" s="131" t="s">
        <v>2576</v>
      </c>
      <c r="G1154" s="94" t="s">
        <v>194</v>
      </c>
      <c r="H1154" s="94" t="s">
        <v>215</v>
      </c>
      <c r="I1154" s="104">
        <f t="shared" ref="I1154:I1176" si="85">J1154+K1154+L1154</f>
        <v>200</v>
      </c>
      <c r="J1154" s="104">
        <v>200</v>
      </c>
      <c r="K1154" s="131"/>
      <c r="L1154" s="104"/>
      <c r="M1154" s="94" t="s">
        <v>350</v>
      </c>
      <c r="N1154" s="94" t="s">
        <v>34</v>
      </c>
      <c r="O1154" s="94" t="s">
        <v>35</v>
      </c>
      <c r="P1154" s="94"/>
    </row>
    <row r="1155" s="86" customFormat="1" ht="47" customHeight="1" spans="1:16">
      <c r="A1155" s="94" t="s">
        <v>2577</v>
      </c>
      <c r="B1155" s="94">
        <v>1</v>
      </c>
      <c r="C1155" s="94" t="s">
        <v>24</v>
      </c>
      <c r="D1155" s="94" t="s">
        <v>1790</v>
      </c>
      <c r="E1155" s="94">
        <v>5</v>
      </c>
      <c r="F1155" s="131" t="s">
        <v>2578</v>
      </c>
      <c r="G1155" s="94" t="s">
        <v>191</v>
      </c>
      <c r="H1155" s="94" t="s">
        <v>215</v>
      </c>
      <c r="I1155" s="104">
        <f t="shared" si="85"/>
        <v>250</v>
      </c>
      <c r="J1155" s="104">
        <v>250</v>
      </c>
      <c r="K1155" s="131"/>
      <c r="L1155" s="104"/>
      <c r="M1155" s="94" t="s">
        <v>350</v>
      </c>
      <c r="N1155" s="94" t="s">
        <v>34</v>
      </c>
      <c r="O1155" s="94" t="s">
        <v>35</v>
      </c>
      <c r="P1155" s="94"/>
    </row>
    <row r="1156" s="86" customFormat="1" ht="47" customHeight="1" spans="1:16">
      <c r="A1156" s="94" t="s">
        <v>2579</v>
      </c>
      <c r="B1156" s="94">
        <v>1</v>
      </c>
      <c r="C1156" s="94" t="s">
        <v>24</v>
      </c>
      <c r="D1156" s="94" t="s">
        <v>1790</v>
      </c>
      <c r="E1156" s="94">
        <v>4</v>
      </c>
      <c r="F1156" s="131" t="s">
        <v>2576</v>
      </c>
      <c r="G1156" s="94" t="s">
        <v>159</v>
      </c>
      <c r="H1156" s="94" t="s">
        <v>215</v>
      </c>
      <c r="I1156" s="104">
        <f t="shared" si="85"/>
        <v>200</v>
      </c>
      <c r="J1156" s="104">
        <v>200</v>
      </c>
      <c r="K1156" s="104"/>
      <c r="L1156" s="104"/>
      <c r="M1156" s="94" t="s">
        <v>350</v>
      </c>
      <c r="N1156" s="94" t="s">
        <v>34</v>
      </c>
      <c r="O1156" s="94" t="s">
        <v>35</v>
      </c>
      <c r="P1156" s="94"/>
    </row>
    <row r="1157" s="86" customFormat="1" ht="47" customHeight="1" spans="1:16">
      <c r="A1157" s="94" t="s">
        <v>2580</v>
      </c>
      <c r="B1157" s="94">
        <v>1</v>
      </c>
      <c r="C1157" s="94" t="s">
        <v>24</v>
      </c>
      <c r="D1157" s="94" t="s">
        <v>1790</v>
      </c>
      <c r="E1157" s="94">
        <v>5</v>
      </c>
      <c r="F1157" s="131" t="s">
        <v>2581</v>
      </c>
      <c r="G1157" s="94" t="s">
        <v>185</v>
      </c>
      <c r="H1157" s="94" t="s">
        <v>215</v>
      </c>
      <c r="I1157" s="104">
        <f t="shared" si="85"/>
        <v>250</v>
      </c>
      <c r="J1157" s="104">
        <v>250</v>
      </c>
      <c r="K1157" s="131"/>
      <c r="L1157" s="104"/>
      <c r="M1157" s="94" t="s">
        <v>350</v>
      </c>
      <c r="N1157" s="94" t="s">
        <v>34</v>
      </c>
      <c r="O1157" s="94" t="s">
        <v>35</v>
      </c>
      <c r="P1157" s="94"/>
    </row>
    <row r="1158" s="86" customFormat="1" ht="47" customHeight="1" spans="1:16">
      <c r="A1158" s="94" t="s">
        <v>2582</v>
      </c>
      <c r="B1158" s="94">
        <v>1</v>
      </c>
      <c r="C1158" s="94" t="s">
        <v>24</v>
      </c>
      <c r="D1158" s="94" t="s">
        <v>1790</v>
      </c>
      <c r="E1158" s="94">
        <v>5</v>
      </c>
      <c r="F1158" s="131" t="s">
        <v>2578</v>
      </c>
      <c r="G1158" s="94" t="s">
        <v>32</v>
      </c>
      <c r="H1158" s="94" t="s">
        <v>215</v>
      </c>
      <c r="I1158" s="104">
        <f t="shared" si="85"/>
        <v>250</v>
      </c>
      <c r="J1158" s="104">
        <v>250</v>
      </c>
      <c r="K1158" s="104"/>
      <c r="L1158" s="104"/>
      <c r="M1158" s="94" t="s">
        <v>350</v>
      </c>
      <c r="N1158" s="94" t="s">
        <v>34</v>
      </c>
      <c r="O1158" s="94" t="s">
        <v>35</v>
      </c>
      <c r="P1158" s="94"/>
    </row>
    <row r="1159" s="86" customFormat="1" ht="47" customHeight="1" spans="1:16">
      <c r="A1159" s="94" t="s">
        <v>2583</v>
      </c>
      <c r="B1159" s="94">
        <v>1</v>
      </c>
      <c r="C1159" s="94" t="s">
        <v>24</v>
      </c>
      <c r="D1159" s="94" t="s">
        <v>1790</v>
      </c>
      <c r="E1159" s="94">
        <v>5</v>
      </c>
      <c r="F1159" s="131" t="s">
        <v>2581</v>
      </c>
      <c r="G1159" s="94" t="s">
        <v>165</v>
      </c>
      <c r="H1159" s="94" t="s">
        <v>215</v>
      </c>
      <c r="I1159" s="104">
        <f t="shared" si="85"/>
        <v>250</v>
      </c>
      <c r="J1159" s="104">
        <v>250</v>
      </c>
      <c r="K1159" s="131"/>
      <c r="L1159" s="104"/>
      <c r="M1159" s="94" t="s">
        <v>350</v>
      </c>
      <c r="N1159" s="94" t="s">
        <v>34</v>
      </c>
      <c r="O1159" s="94" t="s">
        <v>35</v>
      </c>
      <c r="P1159" s="94"/>
    </row>
    <row r="1160" s="86" customFormat="1" ht="47" customHeight="1" spans="1:16">
      <c r="A1160" s="94" t="s">
        <v>2584</v>
      </c>
      <c r="B1160" s="94">
        <v>1</v>
      </c>
      <c r="C1160" s="94" t="s">
        <v>24</v>
      </c>
      <c r="D1160" s="94" t="s">
        <v>1790</v>
      </c>
      <c r="E1160" s="94">
        <v>5</v>
      </c>
      <c r="F1160" s="131" t="s">
        <v>2581</v>
      </c>
      <c r="G1160" s="94" t="s">
        <v>162</v>
      </c>
      <c r="H1160" s="94" t="s">
        <v>215</v>
      </c>
      <c r="I1160" s="104">
        <f t="shared" si="85"/>
        <v>250</v>
      </c>
      <c r="J1160" s="104">
        <v>250</v>
      </c>
      <c r="K1160" s="104"/>
      <c r="L1160" s="104"/>
      <c r="M1160" s="94" t="s">
        <v>350</v>
      </c>
      <c r="N1160" s="94" t="s">
        <v>34</v>
      </c>
      <c r="O1160" s="94" t="s">
        <v>35</v>
      </c>
      <c r="P1160" s="94"/>
    </row>
    <row r="1161" s="86" customFormat="1" ht="47" customHeight="1" spans="1:16">
      <c r="A1161" s="94" t="s">
        <v>2585</v>
      </c>
      <c r="B1161" s="94">
        <v>1</v>
      </c>
      <c r="C1161" s="94" t="s">
        <v>24</v>
      </c>
      <c r="D1161" s="94" t="s">
        <v>1790</v>
      </c>
      <c r="E1161" s="94">
        <v>4</v>
      </c>
      <c r="F1161" s="131" t="s">
        <v>2576</v>
      </c>
      <c r="G1161" s="94" t="s">
        <v>303</v>
      </c>
      <c r="H1161" s="94" t="s">
        <v>215</v>
      </c>
      <c r="I1161" s="104">
        <f t="shared" si="85"/>
        <v>200</v>
      </c>
      <c r="J1161" s="104">
        <v>200</v>
      </c>
      <c r="K1161" s="131"/>
      <c r="L1161" s="104"/>
      <c r="M1161" s="94" t="s">
        <v>350</v>
      </c>
      <c r="N1161" s="94" t="s">
        <v>34</v>
      </c>
      <c r="O1161" s="94" t="s">
        <v>35</v>
      </c>
      <c r="P1161" s="94"/>
    </row>
    <row r="1162" s="86" customFormat="1" ht="47" customHeight="1" spans="1:16">
      <c r="A1162" s="94" t="s">
        <v>2586</v>
      </c>
      <c r="B1162" s="94">
        <v>1</v>
      </c>
      <c r="C1162" s="94" t="s">
        <v>24</v>
      </c>
      <c r="D1162" s="94" t="s">
        <v>1790</v>
      </c>
      <c r="E1162" s="94">
        <v>5</v>
      </c>
      <c r="F1162" s="131" t="s">
        <v>2581</v>
      </c>
      <c r="G1162" s="94" t="s">
        <v>182</v>
      </c>
      <c r="H1162" s="94" t="s">
        <v>215</v>
      </c>
      <c r="I1162" s="104">
        <f t="shared" si="85"/>
        <v>250</v>
      </c>
      <c r="J1162" s="104">
        <v>250</v>
      </c>
      <c r="K1162" s="131"/>
      <c r="L1162" s="104"/>
      <c r="M1162" s="94" t="s">
        <v>350</v>
      </c>
      <c r="N1162" s="94" t="s">
        <v>34</v>
      </c>
      <c r="O1162" s="94" t="s">
        <v>35</v>
      </c>
      <c r="P1162" s="94"/>
    </row>
    <row r="1163" s="86" customFormat="1" ht="47" customHeight="1" spans="1:16">
      <c r="A1163" s="94" t="s">
        <v>2587</v>
      </c>
      <c r="B1163" s="94">
        <v>1</v>
      </c>
      <c r="C1163" s="94" t="s">
        <v>24</v>
      </c>
      <c r="D1163" s="94" t="s">
        <v>1790</v>
      </c>
      <c r="E1163" s="94">
        <v>6</v>
      </c>
      <c r="F1163" s="131" t="s">
        <v>2588</v>
      </c>
      <c r="G1163" s="94" t="s">
        <v>58</v>
      </c>
      <c r="H1163" s="94" t="s">
        <v>215</v>
      </c>
      <c r="I1163" s="104">
        <f t="shared" si="85"/>
        <v>250</v>
      </c>
      <c r="J1163" s="104">
        <v>250</v>
      </c>
      <c r="K1163" s="131"/>
      <c r="L1163" s="104"/>
      <c r="M1163" s="94" t="s">
        <v>350</v>
      </c>
      <c r="N1163" s="94" t="s">
        <v>34</v>
      </c>
      <c r="O1163" s="94" t="s">
        <v>35</v>
      </c>
      <c r="P1163" s="94"/>
    </row>
    <row r="1164" s="86" customFormat="1" ht="47" customHeight="1" spans="1:16">
      <c r="A1164" s="94" t="s">
        <v>2589</v>
      </c>
      <c r="B1164" s="94">
        <v>1</v>
      </c>
      <c r="C1164" s="94" t="s">
        <v>24</v>
      </c>
      <c r="D1164" s="94" t="s">
        <v>1790</v>
      </c>
      <c r="E1164" s="94">
        <v>4</v>
      </c>
      <c r="F1164" s="131" t="s">
        <v>2576</v>
      </c>
      <c r="G1164" s="94" t="s">
        <v>173</v>
      </c>
      <c r="H1164" s="94" t="s">
        <v>215</v>
      </c>
      <c r="I1164" s="104">
        <f t="shared" si="85"/>
        <v>200</v>
      </c>
      <c r="J1164" s="104">
        <v>200</v>
      </c>
      <c r="K1164" s="131"/>
      <c r="L1164" s="104"/>
      <c r="M1164" s="94" t="s">
        <v>350</v>
      </c>
      <c r="N1164" s="94" t="s">
        <v>34</v>
      </c>
      <c r="O1164" s="94" t="s">
        <v>35</v>
      </c>
      <c r="P1164" s="94"/>
    </row>
    <row r="1165" s="86" customFormat="1" ht="47" customHeight="1" spans="1:16">
      <c r="A1165" s="94" t="s">
        <v>2590</v>
      </c>
      <c r="B1165" s="94">
        <v>1</v>
      </c>
      <c r="C1165" s="94" t="s">
        <v>24</v>
      </c>
      <c r="D1165" s="94" t="s">
        <v>1790</v>
      </c>
      <c r="E1165" s="94">
        <v>5</v>
      </c>
      <c r="F1165" s="131" t="s">
        <v>2581</v>
      </c>
      <c r="G1165" s="94" t="s">
        <v>176</v>
      </c>
      <c r="H1165" s="94" t="s">
        <v>215</v>
      </c>
      <c r="I1165" s="104">
        <f t="shared" si="85"/>
        <v>250</v>
      </c>
      <c r="J1165" s="104">
        <v>250</v>
      </c>
      <c r="K1165" s="131"/>
      <c r="L1165" s="104"/>
      <c r="M1165" s="94" t="s">
        <v>350</v>
      </c>
      <c r="N1165" s="94" t="s">
        <v>34</v>
      </c>
      <c r="O1165" s="94" t="s">
        <v>35</v>
      </c>
      <c r="P1165" s="94"/>
    </row>
    <row r="1166" s="86" customFormat="1" ht="47" customHeight="1" spans="1:16">
      <c r="A1166" s="94" t="s">
        <v>2591</v>
      </c>
      <c r="B1166" s="94">
        <v>1</v>
      </c>
      <c r="C1166" s="94" t="s">
        <v>24</v>
      </c>
      <c r="D1166" s="94" t="s">
        <v>1790</v>
      </c>
      <c r="E1166" s="94">
        <v>4</v>
      </c>
      <c r="F1166" s="131" t="s">
        <v>2576</v>
      </c>
      <c r="G1166" s="94" t="s">
        <v>425</v>
      </c>
      <c r="H1166" s="94" t="s">
        <v>215</v>
      </c>
      <c r="I1166" s="104">
        <f t="shared" si="85"/>
        <v>200</v>
      </c>
      <c r="J1166" s="104">
        <v>200</v>
      </c>
      <c r="K1166" s="131"/>
      <c r="L1166" s="104"/>
      <c r="M1166" s="94" t="s">
        <v>350</v>
      </c>
      <c r="N1166" s="94" t="s">
        <v>34</v>
      </c>
      <c r="O1166" s="94" t="s">
        <v>35</v>
      </c>
      <c r="P1166" s="94"/>
    </row>
    <row r="1167" s="86" customFormat="1" ht="47" customHeight="1" spans="1:16">
      <c r="A1167" s="94" t="s">
        <v>2592</v>
      </c>
      <c r="B1167" s="94">
        <v>1</v>
      </c>
      <c r="C1167" s="94" t="s">
        <v>24</v>
      </c>
      <c r="D1167" s="94" t="s">
        <v>1790</v>
      </c>
      <c r="E1167" s="94">
        <v>5</v>
      </c>
      <c r="F1167" s="131" t="s">
        <v>2578</v>
      </c>
      <c r="G1167" s="94" t="s">
        <v>257</v>
      </c>
      <c r="H1167" s="94" t="s">
        <v>215</v>
      </c>
      <c r="I1167" s="104">
        <f t="shared" si="85"/>
        <v>250</v>
      </c>
      <c r="J1167" s="104">
        <v>250</v>
      </c>
      <c r="K1167" s="131"/>
      <c r="L1167" s="104"/>
      <c r="M1167" s="94" t="s">
        <v>350</v>
      </c>
      <c r="N1167" s="94" t="s">
        <v>34</v>
      </c>
      <c r="O1167" s="94" t="s">
        <v>35</v>
      </c>
      <c r="P1167" s="94"/>
    </row>
    <row r="1168" s="86" customFormat="1" ht="83" customHeight="1" spans="1:16">
      <c r="A1168" s="94" t="s">
        <v>2593</v>
      </c>
      <c r="B1168" s="94">
        <v>1</v>
      </c>
      <c r="C1168" s="94" t="s">
        <v>24</v>
      </c>
      <c r="D1168" s="94" t="s">
        <v>1790</v>
      </c>
      <c r="E1168" s="94">
        <v>8</v>
      </c>
      <c r="F1168" s="94" t="s">
        <v>2594</v>
      </c>
      <c r="G1168" s="94" t="s">
        <v>280</v>
      </c>
      <c r="H1168" s="94">
        <v>2025</v>
      </c>
      <c r="I1168" s="104">
        <f t="shared" si="85"/>
        <v>800</v>
      </c>
      <c r="J1168" s="104">
        <v>800</v>
      </c>
      <c r="K1168" s="131"/>
      <c r="L1168" s="104"/>
      <c r="M1168" s="94" t="s">
        <v>63</v>
      </c>
      <c r="N1168" s="94" t="s">
        <v>34</v>
      </c>
      <c r="O1168" s="94" t="s">
        <v>35</v>
      </c>
      <c r="P1168" s="94"/>
    </row>
    <row r="1169" s="86" customFormat="1" ht="47" customHeight="1" spans="1:16">
      <c r="A1169" s="94" t="s">
        <v>2595</v>
      </c>
      <c r="B1169" s="94">
        <v>1</v>
      </c>
      <c r="C1169" s="94" t="s">
        <v>24</v>
      </c>
      <c r="D1169" s="94" t="s">
        <v>1790</v>
      </c>
      <c r="E1169" s="94">
        <v>4</v>
      </c>
      <c r="F1169" s="94" t="s">
        <v>2596</v>
      </c>
      <c r="G1169" s="94" t="s">
        <v>32</v>
      </c>
      <c r="H1169" s="94">
        <v>2024</v>
      </c>
      <c r="I1169" s="104">
        <f t="shared" si="85"/>
        <v>600</v>
      </c>
      <c r="J1169" s="104"/>
      <c r="K1169" s="104">
        <v>600</v>
      </c>
      <c r="L1169" s="104"/>
      <c r="M1169" s="94" t="s">
        <v>350</v>
      </c>
      <c r="N1169" s="94" t="s">
        <v>34</v>
      </c>
      <c r="O1169" s="94" t="s">
        <v>35</v>
      </c>
      <c r="P1169" s="94"/>
    </row>
    <row r="1170" s="86" customFormat="1" ht="47" customHeight="1" spans="1:16">
      <c r="A1170" s="94" t="s">
        <v>2597</v>
      </c>
      <c r="B1170" s="94">
        <v>1</v>
      </c>
      <c r="C1170" s="94" t="s">
        <v>24</v>
      </c>
      <c r="D1170" s="94" t="s">
        <v>1790</v>
      </c>
      <c r="E1170" s="94">
        <v>2</v>
      </c>
      <c r="F1170" s="94" t="s">
        <v>2598</v>
      </c>
      <c r="G1170" s="94" t="s">
        <v>162</v>
      </c>
      <c r="H1170" s="94">
        <v>2024</v>
      </c>
      <c r="I1170" s="104">
        <f t="shared" si="85"/>
        <v>600</v>
      </c>
      <c r="J1170" s="104"/>
      <c r="K1170" s="104">
        <v>600</v>
      </c>
      <c r="L1170" s="104"/>
      <c r="M1170" s="94" t="s">
        <v>350</v>
      </c>
      <c r="N1170" s="94" t="s">
        <v>34</v>
      </c>
      <c r="O1170" s="94" t="s">
        <v>35</v>
      </c>
      <c r="P1170" s="94"/>
    </row>
    <row r="1171" s="86" customFormat="1" ht="58" customHeight="1" spans="1:16">
      <c r="A1171" s="94" t="s">
        <v>2599</v>
      </c>
      <c r="B1171" s="94">
        <v>1</v>
      </c>
      <c r="C1171" s="94" t="s">
        <v>24</v>
      </c>
      <c r="D1171" s="94" t="s">
        <v>1790</v>
      </c>
      <c r="E1171" s="94">
        <v>5</v>
      </c>
      <c r="F1171" s="131" t="s">
        <v>2581</v>
      </c>
      <c r="G1171" s="94" t="s">
        <v>188</v>
      </c>
      <c r="H1171" s="94">
        <v>2025</v>
      </c>
      <c r="I1171" s="104">
        <f t="shared" si="85"/>
        <v>250</v>
      </c>
      <c r="J1171" s="104">
        <v>250</v>
      </c>
      <c r="K1171" s="104"/>
      <c r="L1171" s="104"/>
      <c r="M1171" s="94" t="s">
        <v>350</v>
      </c>
      <c r="N1171" s="94" t="s">
        <v>34</v>
      </c>
      <c r="O1171" s="94" t="s">
        <v>35</v>
      </c>
      <c r="P1171" s="94"/>
    </row>
    <row r="1172" s="86" customFormat="1" ht="59" customHeight="1" spans="1:16">
      <c r="A1172" s="94" t="s">
        <v>2600</v>
      </c>
      <c r="B1172" s="94">
        <v>1</v>
      </c>
      <c r="C1172" s="94" t="s">
        <v>24</v>
      </c>
      <c r="D1172" s="94" t="s">
        <v>1790</v>
      </c>
      <c r="E1172" s="94">
        <v>5</v>
      </c>
      <c r="F1172" s="131" t="s">
        <v>2601</v>
      </c>
      <c r="G1172" s="94" t="s">
        <v>229</v>
      </c>
      <c r="H1172" s="94">
        <v>2025</v>
      </c>
      <c r="I1172" s="104">
        <f t="shared" si="85"/>
        <v>250</v>
      </c>
      <c r="J1172" s="104">
        <v>250</v>
      </c>
      <c r="K1172" s="104"/>
      <c r="L1172" s="104"/>
      <c r="M1172" s="94" t="s">
        <v>350</v>
      </c>
      <c r="N1172" s="94" t="s">
        <v>34</v>
      </c>
      <c r="O1172" s="94" t="s">
        <v>35</v>
      </c>
      <c r="P1172" s="94"/>
    </row>
    <row r="1173" s="86" customFormat="1" ht="59" customHeight="1" spans="1:16">
      <c r="A1173" s="94" t="s">
        <v>2602</v>
      </c>
      <c r="B1173" s="94">
        <v>1</v>
      </c>
      <c r="C1173" s="94" t="s">
        <v>24</v>
      </c>
      <c r="D1173" s="94" t="s">
        <v>1790</v>
      </c>
      <c r="E1173" s="94">
        <v>3</v>
      </c>
      <c r="F1173" s="131" t="s">
        <v>2601</v>
      </c>
      <c r="G1173" s="94" t="s">
        <v>168</v>
      </c>
      <c r="H1173" s="94">
        <v>2025</v>
      </c>
      <c r="I1173" s="104">
        <f t="shared" si="85"/>
        <v>300</v>
      </c>
      <c r="J1173" s="104">
        <v>300</v>
      </c>
      <c r="K1173" s="104"/>
      <c r="L1173" s="104"/>
      <c r="M1173" s="94" t="s">
        <v>350</v>
      </c>
      <c r="N1173" s="94" t="s">
        <v>34</v>
      </c>
      <c r="O1173" s="94" t="s">
        <v>35</v>
      </c>
      <c r="P1173" s="94"/>
    </row>
    <row r="1174" s="86" customFormat="1" ht="59" customHeight="1" spans="1:16">
      <c r="A1174" s="94" t="s">
        <v>2603</v>
      </c>
      <c r="B1174" s="94">
        <v>1</v>
      </c>
      <c r="C1174" s="94" t="s">
        <v>24</v>
      </c>
      <c r="D1174" s="94" t="s">
        <v>1790</v>
      </c>
      <c r="E1174" s="94">
        <v>6</v>
      </c>
      <c r="F1174" s="131" t="s">
        <v>2601</v>
      </c>
      <c r="G1174" s="94" t="s">
        <v>179</v>
      </c>
      <c r="H1174" s="94">
        <v>2025</v>
      </c>
      <c r="I1174" s="104">
        <f t="shared" si="85"/>
        <v>300</v>
      </c>
      <c r="J1174" s="104">
        <v>300</v>
      </c>
      <c r="K1174" s="104"/>
      <c r="L1174" s="104"/>
      <c r="M1174" s="94" t="s">
        <v>350</v>
      </c>
      <c r="N1174" s="94" t="s">
        <v>34</v>
      </c>
      <c r="O1174" s="94" t="s">
        <v>35</v>
      </c>
      <c r="P1174" s="94"/>
    </row>
    <row r="1175" s="86" customFormat="1" ht="59" customHeight="1" spans="1:16">
      <c r="A1175" s="94" t="s">
        <v>2604</v>
      </c>
      <c r="B1175" s="94">
        <v>1</v>
      </c>
      <c r="C1175" s="94" t="s">
        <v>24</v>
      </c>
      <c r="D1175" s="94" t="s">
        <v>1790</v>
      </c>
      <c r="E1175" s="94">
        <v>2</v>
      </c>
      <c r="F1175" s="94" t="s">
        <v>2605</v>
      </c>
      <c r="G1175" s="94" t="s">
        <v>194</v>
      </c>
      <c r="H1175" s="94">
        <v>2025</v>
      </c>
      <c r="I1175" s="104">
        <f t="shared" si="85"/>
        <v>600</v>
      </c>
      <c r="J1175" s="104"/>
      <c r="K1175" s="104">
        <v>600</v>
      </c>
      <c r="L1175" s="104"/>
      <c r="M1175" s="94" t="s">
        <v>350</v>
      </c>
      <c r="N1175" s="94" t="s">
        <v>34</v>
      </c>
      <c r="O1175" s="94" t="s">
        <v>35</v>
      </c>
      <c r="P1175" s="94"/>
    </row>
    <row r="1176" s="86" customFormat="1" ht="59" customHeight="1" spans="1:16">
      <c r="A1176" s="94" t="s">
        <v>2606</v>
      </c>
      <c r="B1176" s="94">
        <v>1</v>
      </c>
      <c r="C1176" s="94" t="s">
        <v>24</v>
      </c>
      <c r="D1176" s="94" t="s">
        <v>1790</v>
      </c>
      <c r="E1176" s="94">
        <v>4</v>
      </c>
      <c r="F1176" s="94" t="s">
        <v>2607</v>
      </c>
      <c r="G1176" s="94" t="s">
        <v>179</v>
      </c>
      <c r="H1176" s="94">
        <v>2025</v>
      </c>
      <c r="I1176" s="104">
        <f t="shared" si="85"/>
        <v>600</v>
      </c>
      <c r="J1176" s="104"/>
      <c r="K1176" s="104">
        <v>600</v>
      </c>
      <c r="L1176" s="104"/>
      <c r="M1176" s="94" t="s">
        <v>350</v>
      </c>
      <c r="N1176" s="94" t="s">
        <v>34</v>
      </c>
      <c r="O1176" s="94" t="s">
        <v>35</v>
      </c>
      <c r="P1176" s="94"/>
    </row>
    <row r="1177" s="82" customFormat="1" ht="36" customHeight="1" spans="1:16">
      <c r="A1177" s="9" t="s">
        <v>2608</v>
      </c>
      <c r="B1177" s="9">
        <f>B1178+B1179+B1181+B1182+B1189+B1190</f>
        <v>9</v>
      </c>
      <c r="C1177" s="9" t="s">
        <v>20</v>
      </c>
      <c r="D1177" s="9" t="s">
        <v>20</v>
      </c>
      <c r="E1177" s="9" t="s">
        <v>20</v>
      </c>
      <c r="F1177" s="9" t="s">
        <v>20</v>
      </c>
      <c r="G1177" s="9" t="s">
        <v>20</v>
      </c>
      <c r="H1177" s="9" t="s">
        <v>20</v>
      </c>
      <c r="I1177" s="17">
        <f t="shared" ref="I1177:L1177" si="86">I1178+I1179+I1181+I1182+I1189+I1190</f>
        <v>3070</v>
      </c>
      <c r="J1177" s="17">
        <f t="shared" si="86"/>
        <v>0</v>
      </c>
      <c r="K1177" s="17">
        <f t="shared" si="86"/>
        <v>3070</v>
      </c>
      <c r="L1177" s="17">
        <f t="shared" si="86"/>
        <v>0</v>
      </c>
      <c r="M1177" s="9" t="s">
        <v>20</v>
      </c>
      <c r="N1177" s="9"/>
      <c r="O1177" s="9"/>
      <c r="P1177" s="9"/>
    </row>
    <row r="1178" s="81" customFormat="1" ht="25" customHeight="1" spans="1:16">
      <c r="A1178" s="119" t="s">
        <v>2609</v>
      </c>
      <c r="B1178" s="18"/>
      <c r="C1178" s="18"/>
      <c r="D1178" s="18" t="s">
        <v>245</v>
      </c>
      <c r="E1178" s="18" t="s">
        <v>20</v>
      </c>
      <c r="F1178" s="18"/>
      <c r="G1178" s="18"/>
      <c r="H1178" s="18"/>
      <c r="I1178" s="103">
        <f t="shared" ref="I1178:I1180" si="87">J1178+K1178+L1178</f>
        <v>0</v>
      </c>
      <c r="J1178" s="103">
        <v>0</v>
      </c>
      <c r="K1178" s="103"/>
      <c r="L1178" s="103"/>
      <c r="M1178" s="18" t="s">
        <v>20</v>
      </c>
      <c r="N1178" s="18" t="s">
        <v>20</v>
      </c>
      <c r="O1178" s="18" t="s">
        <v>20</v>
      </c>
      <c r="P1178" s="18"/>
    </row>
    <row r="1179" s="81" customFormat="1" ht="25" customHeight="1" spans="1:16">
      <c r="A1179" s="119" t="s">
        <v>2610</v>
      </c>
      <c r="B1179" s="18">
        <f>B1180</f>
        <v>1</v>
      </c>
      <c r="C1179" s="18"/>
      <c r="D1179" s="18" t="s">
        <v>245</v>
      </c>
      <c r="E1179" s="18" t="s">
        <v>20</v>
      </c>
      <c r="F1179" s="18"/>
      <c r="G1179" s="18"/>
      <c r="H1179" s="18"/>
      <c r="I1179" s="103">
        <f t="shared" ref="I1179:L1179" si="88">I1180</f>
        <v>200</v>
      </c>
      <c r="J1179" s="103">
        <f t="shared" si="88"/>
        <v>0</v>
      </c>
      <c r="K1179" s="103">
        <f t="shared" si="88"/>
        <v>200</v>
      </c>
      <c r="L1179" s="103">
        <f t="shared" si="88"/>
        <v>0</v>
      </c>
      <c r="M1179" s="18" t="s">
        <v>20</v>
      </c>
      <c r="N1179" s="18" t="s">
        <v>20</v>
      </c>
      <c r="O1179" s="18" t="s">
        <v>20</v>
      </c>
      <c r="P1179" s="18"/>
    </row>
    <row r="1180" s="4" customFormat="1" ht="72" customHeight="1" spans="1:16">
      <c r="A1180" s="93" t="s">
        <v>2611</v>
      </c>
      <c r="B1180" s="94">
        <v>1</v>
      </c>
      <c r="C1180" s="94" t="s">
        <v>24</v>
      </c>
      <c r="D1180" s="94" t="s">
        <v>278</v>
      </c>
      <c r="E1180" s="94">
        <v>500</v>
      </c>
      <c r="F1180" s="93" t="s">
        <v>2612</v>
      </c>
      <c r="G1180" s="94" t="s">
        <v>168</v>
      </c>
      <c r="H1180" s="94">
        <v>2022</v>
      </c>
      <c r="I1180" s="94">
        <f t="shared" si="87"/>
        <v>200</v>
      </c>
      <c r="J1180" s="104"/>
      <c r="K1180" s="104">
        <v>200</v>
      </c>
      <c r="L1180" s="104"/>
      <c r="M1180" s="94" t="s">
        <v>2613</v>
      </c>
      <c r="N1180" s="94" t="s">
        <v>34</v>
      </c>
      <c r="O1180" s="94" t="s">
        <v>35</v>
      </c>
      <c r="P1180" s="94"/>
    </row>
    <row r="1181" s="81" customFormat="1" ht="41" customHeight="1" spans="1:16">
      <c r="A1181" s="119" t="s">
        <v>2614</v>
      </c>
      <c r="B1181" s="18"/>
      <c r="C1181" s="18"/>
      <c r="D1181" s="18" t="s">
        <v>245</v>
      </c>
      <c r="E1181" s="18" t="s">
        <v>20</v>
      </c>
      <c r="F1181" s="18"/>
      <c r="G1181" s="18"/>
      <c r="H1181" s="18"/>
      <c r="I1181" s="103">
        <f t="shared" ref="I1181:I1188" si="89">J1181+K1181+L1181</f>
        <v>0</v>
      </c>
      <c r="J1181" s="103">
        <v>0</v>
      </c>
      <c r="K1181" s="103">
        <v>0</v>
      </c>
      <c r="L1181" s="103">
        <v>0</v>
      </c>
      <c r="M1181" s="18" t="s">
        <v>20</v>
      </c>
      <c r="N1181" s="18" t="s">
        <v>20</v>
      </c>
      <c r="O1181" s="18" t="s">
        <v>20</v>
      </c>
      <c r="P1181" s="18"/>
    </row>
    <row r="1182" s="81" customFormat="1" ht="41" customHeight="1" spans="1:16">
      <c r="A1182" s="119" t="s">
        <v>2615</v>
      </c>
      <c r="B1182" s="18">
        <f>SUM(B1183:B1188)</f>
        <v>6</v>
      </c>
      <c r="C1182" s="18"/>
      <c r="D1182" s="18" t="s">
        <v>245</v>
      </c>
      <c r="E1182" s="18" t="s">
        <v>20</v>
      </c>
      <c r="F1182" s="18" t="s">
        <v>2616</v>
      </c>
      <c r="G1182" s="18"/>
      <c r="H1182" s="18"/>
      <c r="I1182" s="103">
        <f t="shared" ref="I1182:L1182" si="90">SUM(I1183:I1188)</f>
        <v>2570</v>
      </c>
      <c r="J1182" s="103">
        <f t="shared" si="90"/>
        <v>0</v>
      </c>
      <c r="K1182" s="103">
        <f t="shared" si="90"/>
        <v>2570</v>
      </c>
      <c r="L1182" s="103">
        <f t="shared" si="90"/>
        <v>0</v>
      </c>
      <c r="M1182" s="18" t="s">
        <v>20</v>
      </c>
      <c r="N1182" s="18" t="s">
        <v>20</v>
      </c>
      <c r="O1182" s="18" t="s">
        <v>20</v>
      </c>
      <c r="P1182" s="18"/>
    </row>
    <row r="1183" s="4" customFormat="1" ht="54" customHeight="1" spans="1:16">
      <c r="A1183" s="93" t="s">
        <v>2617</v>
      </c>
      <c r="B1183" s="94">
        <v>1</v>
      </c>
      <c r="C1183" s="94" t="s">
        <v>24</v>
      </c>
      <c r="D1183" s="94" t="s">
        <v>245</v>
      </c>
      <c r="E1183" s="94">
        <v>1</v>
      </c>
      <c r="F1183" s="93" t="s">
        <v>2618</v>
      </c>
      <c r="G1183" s="94" t="s">
        <v>194</v>
      </c>
      <c r="H1183" s="94" t="s">
        <v>487</v>
      </c>
      <c r="I1183" s="94">
        <f t="shared" si="89"/>
        <v>570</v>
      </c>
      <c r="J1183" s="104"/>
      <c r="K1183" s="104">
        <v>570</v>
      </c>
      <c r="L1183" s="104"/>
      <c r="M1183" s="94" t="s">
        <v>2619</v>
      </c>
      <c r="N1183" s="94" t="s">
        <v>34</v>
      </c>
      <c r="O1183" s="94" t="s">
        <v>35</v>
      </c>
      <c r="P1183" s="94"/>
    </row>
    <row r="1184" s="86" customFormat="1" ht="47" customHeight="1" spans="1:16">
      <c r="A1184" s="94" t="s">
        <v>2620</v>
      </c>
      <c r="B1184" s="94">
        <v>1</v>
      </c>
      <c r="C1184" s="94" t="s">
        <v>24</v>
      </c>
      <c r="D1184" s="94" t="s">
        <v>245</v>
      </c>
      <c r="E1184" s="94">
        <v>1</v>
      </c>
      <c r="F1184" s="94" t="s">
        <v>2621</v>
      </c>
      <c r="G1184" s="94" t="s">
        <v>229</v>
      </c>
      <c r="H1184" s="94" t="s">
        <v>215</v>
      </c>
      <c r="I1184" s="104">
        <f t="shared" si="89"/>
        <v>400</v>
      </c>
      <c r="J1184" s="104"/>
      <c r="K1184" s="104">
        <v>400</v>
      </c>
      <c r="L1184" s="104"/>
      <c r="M1184" s="94" t="s">
        <v>2619</v>
      </c>
      <c r="N1184" s="94" t="s">
        <v>34</v>
      </c>
      <c r="O1184" s="94" t="s">
        <v>35</v>
      </c>
      <c r="P1184" s="94"/>
    </row>
    <row r="1185" s="86" customFormat="1" ht="47" customHeight="1" spans="1:16">
      <c r="A1185" s="94" t="s">
        <v>2622</v>
      </c>
      <c r="B1185" s="94">
        <v>1</v>
      </c>
      <c r="C1185" s="94" t="s">
        <v>24</v>
      </c>
      <c r="D1185" s="94" t="s">
        <v>245</v>
      </c>
      <c r="E1185" s="94">
        <v>1</v>
      </c>
      <c r="F1185" s="94" t="s">
        <v>2623</v>
      </c>
      <c r="G1185" s="94" t="s">
        <v>32</v>
      </c>
      <c r="H1185" s="94" t="s">
        <v>215</v>
      </c>
      <c r="I1185" s="104">
        <f t="shared" si="89"/>
        <v>400</v>
      </c>
      <c r="J1185" s="104"/>
      <c r="K1185" s="104">
        <v>400</v>
      </c>
      <c r="L1185" s="104"/>
      <c r="M1185" s="94" t="s">
        <v>2619</v>
      </c>
      <c r="N1185" s="94" t="s">
        <v>34</v>
      </c>
      <c r="O1185" s="94" t="s">
        <v>35</v>
      </c>
      <c r="P1185" s="94"/>
    </row>
    <row r="1186" s="86" customFormat="1" ht="47" customHeight="1" spans="1:16">
      <c r="A1186" s="94" t="s">
        <v>2624</v>
      </c>
      <c r="B1186" s="94">
        <v>1</v>
      </c>
      <c r="C1186" s="94" t="s">
        <v>24</v>
      </c>
      <c r="D1186" s="94" t="s">
        <v>245</v>
      </c>
      <c r="E1186" s="94">
        <v>1</v>
      </c>
      <c r="F1186" s="94" t="s">
        <v>2625</v>
      </c>
      <c r="G1186" s="94" t="s">
        <v>425</v>
      </c>
      <c r="H1186" s="94">
        <v>2024</v>
      </c>
      <c r="I1186" s="104">
        <f t="shared" si="89"/>
        <v>400</v>
      </c>
      <c r="J1186" s="104"/>
      <c r="K1186" s="104">
        <v>400</v>
      </c>
      <c r="L1186" s="104"/>
      <c r="M1186" s="94" t="s">
        <v>2619</v>
      </c>
      <c r="N1186" s="94" t="s">
        <v>34</v>
      </c>
      <c r="O1186" s="94" t="s">
        <v>35</v>
      </c>
      <c r="P1186" s="94"/>
    </row>
    <row r="1187" s="86" customFormat="1" ht="47" customHeight="1" spans="1:16">
      <c r="A1187" s="94" t="s">
        <v>2626</v>
      </c>
      <c r="B1187" s="94">
        <v>1</v>
      </c>
      <c r="C1187" s="94" t="s">
        <v>24</v>
      </c>
      <c r="D1187" s="94" t="s">
        <v>245</v>
      </c>
      <c r="E1187" s="94">
        <v>1</v>
      </c>
      <c r="F1187" s="94" t="s">
        <v>2627</v>
      </c>
      <c r="G1187" s="94" t="s">
        <v>162</v>
      </c>
      <c r="H1187" s="94" t="s">
        <v>215</v>
      </c>
      <c r="I1187" s="104">
        <f t="shared" si="89"/>
        <v>400</v>
      </c>
      <c r="J1187" s="104"/>
      <c r="K1187" s="104">
        <v>400</v>
      </c>
      <c r="L1187" s="104"/>
      <c r="M1187" s="94" t="s">
        <v>2619</v>
      </c>
      <c r="N1187" s="94" t="s">
        <v>34</v>
      </c>
      <c r="O1187" s="94" t="s">
        <v>35</v>
      </c>
      <c r="P1187" s="94"/>
    </row>
    <row r="1188" s="86" customFormat="1" ht="47" customHeight="1" spans="1:16">
      <c r="A1188" s="94" t="s">
        <v>2628</v>
      </c>
      <c r="B1188" s="94">
        <v>1</v>
      </c>
      <c r="C1188" s="94" t="s">
        <v>24</v>
      </c>
      <c r="D1188" s="94" t="s">
        <v>245</v>
      </c>
      <c r="E1188" s="94">
        <v>1</v>
      </c>
      <c r="F1188" s="94" t="s">
        <v>2629</v>
      </c>
      <c r="G1188" s="94" t="s">
        <v>159</v>
      </c>
      <c r="H1188" s="94">
        <v>2024</v>
      </c>
      <c r="I1188" s="104">
        <f t="shared" si="89"/>
        <v>400</v>
      </c>
      <c r="J1188" s="104"/>
      <c r="K1188" s="104">
        <v>400</v>
      </c>
      <c r="L1188" s="104"/>
      <c r="M1188" s="94" t="s">
        <v>2619</v>
      </c>
      <c r="N1188" s="94" t="s">
        <v>34</v>
      </c>
      <c r="O1188" s="94" t="s">
        <v>35</v>
      </c>
      <c r="P1188" s="94"/>
    </row>
    <row r="1189" s="81" customFormat="1" ht="31" customHeight="1" spans="1:16">
      <c r="A1189" s="119" t="s">
        <v>2630</v>
      </c>
      <c r="B1189" s="18"/>
      <c r="C1189" s="18"/>
      <c r="D1189" s="18" t="s">
        <v>245</v>
      </c>
      <c r="E1189" s="18" t="s">
        <v>20</v>
      </c>
      <c r="F1189" s="18"/>
      <c r="G1189" s="18"/>
      <c r="H1189" s="18"/>
      <c r="I1189" s="103">
        <f t="shared" ref="I1189:I1193" si="91">J1189+K1189+L1189</f>
        <v>0</v>
      </c>
      <c r="J1189" s="103"/>
      <c r="K1189" s="103"/>
      <c r="L1189" s="103"/>
      <c r="M1189" s="18" t="s">
        <v>20</v>
      </c>
      <c r="N1189" s="18" t="s">
        <v>20</v>
      </c>
      <c r="O1189" s="18" t="s">
        <v>20</v>
      </c>
      <c r="P1189" s="18"/>
    </row>
    <row r="1190" s="81" customFormat="1" ht="42" customHeight="1" spans="1:16">
      <c r="A1190" s="119" t="s">
        <v>2631</v>
      </c>
      <c r="B1190" s="18">
        <f>SUM(B1191:B1192)</f>
        <v>2</v>
      </c>
      <c r="C1190" s="18"/>
      <c r="D1190" s="18" t="s">
        <v>245</v>
      </c>
      <c r="E1190" s="18" t="s">
        <v>20</v>
      </c>
      <c r="F1190" s="18" t="s">
        <v>2632</v>
      </c>
      <c r="G1190" s="18"/>
      <c r="H1190" s="18"/>
      <c r="I1190" s="103">
        <f t="shared" ref="I1190:L1190" si="92">SUM(I1191:I1192)</f>
        <v>300</v>
      </c>
      <c r="J1190" s="103">
        <f t="shared" si="92"/>
        <v>0</v>
      </c>
      <c r="K1190" s="103">
        <f t="shared" si="92"/>
        <v>300</v>
      </c>
      <c r="L1190" s="103">
        <f t="shared" si="92"/>
        <v>0</v>
      </c>
      <c r="M1190" s="18" t="s">
        <v>20</v>
      </c>
      <c r="N1190" s="18" t="s">
        <v>20</v>
      </c>
      <c r="O1190" s="18" t="s">
        <v>20</v>
      </c>
      <c r="P1190" s="18"/>
    </row>
    <row r="1191" s="4" customFormat="1" ht="83" customHeight="1" spans="1:16">
      <c r="A1191" s="93" t="s">
        <v>2633</v>
      </c>
      <c r="B1191" s="94">
        <v>1</v>
      </c>
      <c r="C1191" s="94" t="s">
        <v>24</v>
      </c>
      <c r="D1191" s="94" t="s">
        <v>278</v>
      </c>
      <c r="E1191" s="94">
        <v>6499</v>
      </c>
      <c r="F1191" s="93" t="s">
        <v>2634</v>
      </c>
      <c r="G1191" s="94" t="s">
        <v>159</v>
      </c>
      <c r="H1191" s="94">
        <v>2022</v>
      </c>
      <c r="I1191" s="94">
        <f t="shared" si="91"/>
        <v>200</v>
      </c>
      <c r="J1191" s="104"/>
      <c r="K1191" s="104">
        <v>200</v>
      </c>
      <c r="L1191" s="104"/>
      <c r="M1191" s="94" t="s">
        <v>350</v>
      </c>
      <c r="N1191" s="94" t="s">
        <v>34</v>
      </c>
      <c r="O1191" s="94" t="s">
        <v>35</v>
      </c>
      <c r="P1191" s="94"/>
    </row>
    <row r="1192" s="4" customFormat="1" ht="83" customHeight="1" spans="1:16">
      <c r="A1192" s="93" t="s">
        <v>2635</v>
      </c>
      <c r="B1192" s="94">
        <v>1</v>
      </c>
      <c r="C1192" s="94" t="s">
        <v>24</v>
      </c>
      <c r="D1192" s="94" t="s">
        <v>278</v>
      </c>
      <c r="E1192" s="94">
        <v>453.15</v>
      </c>
      <c r="F1192" s="93" t="s">
        <v>2636</v>
      </c>
      <c r="G1192" s="94" t="s">
        <v>176</v>
      </c>
      <c r="H1192" s="94">
        <v>2022</v>
      </c>
      <c r="I1192" s="94">
        <f t="shared" si="91"/>
        <v>100</v>
      </c>
      <c r="J1192" s="104"/>
      <c r="K1192" s="104">
        <v>100</v>
      </c>
      <c r="L1192" s="104"/>
      <c r="M1192" s="94" t="s">
        <v>350</v>
      </c>
      <c r="N1192" s="94" t="s">
        <v>34</v>
      </c>
      <c r="O1192" s="94" t="s">
        <v>35</v>
      </c>
      <c r="P1192" s="94"/>
    </row>
    <row r="1193" s="82" customFormat="1" ht="42" customHeight="1" spans="1:16">
      <c r="A1193" s="9" t="s">
        <v>2637</v>
      </c>
      <c r="B1193" s="9">
        <f>B1194+B1227+B1250+B1262</f>
        <v>125</v>
      </c>
      <c r="C1193" s="9" t="s">
        <v>20</v>
      </c>
      <c r="D1193" s="9" t="s">
        <v>20</v>
      </c>
      <c r="E1193" s="9" t="s">
        <v>20</v>
      </c>
      <c r="F1193" s="9" t="s">
        <v>20</v>
      </c>
      <c r="G1193" s="9" t="s">
        <v>20</v>
      </c>
      <c r="H1193" s="9" t="s">
        <v>20</v>
      </c>
      <c r="I1193" s="17">
        <f t="shared" si="91"/>
        <v>18377.76</v>
      </c>
      <c r="J1193" s="17">
        <f>J1194+J1227+J1250+J1262</f>
        <v>7190.46</v>
      </c>
      <c r="K1193" s="17">
        <f>K1194+K1227+K1250+K1262</f>
        <v>11187.3</v>
      </c>
      <c r="L1193" s="17">
        <f>L1194+L1227+L1250+L1262</f>
        <v>0</v>
      </c>
      <c r="M1193" s="9" t="s">
        <v>20</v>
      </c>
      <c r="N1193" s="9"/>
      <c r="O1193" s="9"/>
      <c r="P1193" s="9"/>
    </row>
    <row r="1194" s="82" customFormat="1" ht="50" customHeight="1" spans="1:16">
      <c r="A1194" s="18" t="s">
        <v>2638</v>
      </c>
      <c r="B1194" s="18">
        <f>SUM(B1195:B1226)</f>
        <v>32</v>
      </c>
      <c r="C1194" s="18" t="s">
        <v>24</v>
      </c>
      <c r="D1194" s="18" t="s">
        <v>78</v>
      </c>
      <c r="E1194" s="18">
        <f>SUM(E1195:E1226)</f>
        <v>4512</v>
      </c>
      <c r="F1194" s="18" t="s">
        <v>2639</v>
      </c>
      <c r="G1194" s="18"/>
      <c r="H1194" s="18"/>
      <c r="I1194" s="103">
        <f t="shared" ref="I1194:L1194" si="93">SUM(I1195:I1226)</f>
        <v>3325.59</v>
      </c>
      <c r="J1194" s="103">
        <f t="shared" si="93"/>
        <v>1192.76</v>
      </c>
      <c r="K1194" s="103">
        <f t="shared" si="93"/>
        <v>2132.83</v>
      </c>
      <c r="L1194" s="103">
        <f t="shared" si="93"/>
        <v>0</v>
      </c>
      <c r="M1194" s="18" t="s">
        <v>20</v>
      </c>
      <c r="N1194" s="18" t="s">
        <v>20</v>
      </c>
      <c r="O1194" s="18" t="s">
        <v>20</v>
      </c>
      <c r="P1194" s="18"/>
    </row>
    <row r="1195" s="82" customFormat="1" ht="39" customHeight="1" spans="1:16">
      <c r="A1195" s="18" t="s">
        <v>2640</v>
      </c>
      <c r="B1195" s="18">
        <v>1</v>
      </c>
      <c r="C1195" s="18" t="s">
        <v>24</v>
      </c>
      <c r="D1195" s="18" t="s">
        <v>78</v>
      </c>
      <c r="E1195" s="18">
        <v>13</v>
      </c>
      <c r="F1195" s="18" t="s">
        <v>2641</v>
      </c>
      <c r="G1195" s="18" t="s">
        <v>32</v>
      </c>
      <c r="H1195" s="18" t="s">
        <v>615</v>
      </c>
      <c r="I1195" s="103">
        <f>J1195+K1195+L1195</f>
        <v>20.8</v>
      </c>
      <c r="J1195" s="103"/>
      <c r="K1195" s="103">
        <f t="shared" ref="K1195:K1212" si="94">E1195*1.6</f>
        <v>20.8</v>
      </c>
      <c r="L1195" s="103">
        <v>0</v>
      </c>
      <c r="M1195" s="18" t="s">
        <v>1884</v>
      </c>
      <c r="N1195" s="18" t="s">
        <v>42</v>
      </c>
      <c r="O1195" s="18" t="s">
        <v>35</v>
      </c>
      <c r="P1195" s="18"/>
    </row>
    <row r="1196" s="82" customFormat="1" ht="39" customHeight="1" spans="1:16">
      <c r="A1196" s="18" t="s">
        <v>2642</v>
      </c>
      <c r="B1196" s="18">
        <v>1</v>
      </c>
      <c r="C1196" s="18" t="s">
        <v>24</v>
      </c>
      <c r="D1196" s="18" t="s">
        <v>78</v>
      </c>
      <c r="E1196" s="18">
        <v>15</v>
      </c>
      <c r="F1196" s="18" t="s">
        <v>2643</v>
      </c>
      <c r="G1196" s="18" t="s">
        <v>194</v>
      </c>
      <c r="H1196" s="18" t="s">
        <v>615</v>
      </c>
      <c r="I1196" s="103">
        <f t="shared" ref="I1196:I1226" si="95">J1196+K1196+L1196</f>
        <v>24</v>
      </c>
      <c r="J1196" s="103"/>
      <c r="K1196" s="103">
        <f t="shared" si="94"/>
        <v>24</v>
      </c>
      <c r="L1196" s="103"/>
      <c r="M1196" s="18" t="s">
        <v>1884</v>
      </c>
      <c r="N1196" s="18" t="s">
        <v>42</v>
      </c>
      <c r="O1196" s="18" t="s">
        <v>35</v>
      </c>
      <c r="P1196" s="18"/>
    </row>
    <row r="1197" s="82" customFormat="1" ht="39" customHeight="1" spans="1:16">
      <c r="A1197" s="18" t="s">
        <v>2644</v>
      </c>
      <c r="B1197" s="18">
        <v>1</v>
      </c>
      <c r="C1197" s="18" t="s">
        <v>24</v>
      </c>
      <c r="D1197" s="18" t="s">
        <v>78</v>
      </c>
      <c r="E1197" s="18">
        <v>19</v>
      </c>
      <c r="F1197" s="18" t="s">
        <v>2645</v>
      </c>
      <c r="G1197" s="18" t="s">
        <v>159</v>
      </c>
      <c r="H1197" s="18" t="s">
        <v>615</v>
      </c>
      <c r="I1197" s="103">
        <f t="shared" si="95"/>
        <v>30.4</v>
      </c>
      <c r="J1197" s="103"/>
      <c r="K1197" s="103">
        <f t="shared" si="94"/>
        <v>30.4</v>
      </c>
      <c r="L1197" s="103"/>
      <c r="M1197" s="18" t="s">
        <v>1884</v>
      </c>
      <c r="N1197" s="18" t="s">
        <v>42</v>
      </c>
      <c r="O1197" s="18" t="s">
        <v>35</v>
      </c>
      <c r="P1197" s="18"/>
    </row>
    <row r="1198" s="82" customFormat="1" ht="39" customHeight="1" spans="1:16">
      <c r="A1198" s="18" t="s">
        <v>2646</v>
      </c>
      <c r="B1198" s="18">
        <v>1</v>
      </c>
      <c r="C1198" s="18" t="s">
        <v>24</v>
      </c>
      <c r="D1198" s="18" t="s">
        <v>78</v>
      </c>
      <c r="E1198" s="18">
        <v>21</v>
      </c>
      <c r="F1198" s="18" t="s">
        <v>2647</v>
      </c>
      <c r="G1198" s="18" t="s">
        <v>179</v>
      </c>
      <c r="H1198" s="18" t="s">
        <v>615</v>
      </c>
      <c r="I1198" s="103">
        <f t="shared" si="95"/>
        <v>33.6</v>
      </c>
      <c r="J1198" s="103"/>
      <c r="K1198" s="103">
        <f t="shared" si="94"/>
        <v>33.6</v>
      </c>
      <c r="L1198" s="103"/>
      <c r="M1198" s="18" t="s">
        <v>1884</v>
      </c>
      <c r="N1198" s="18" t="s">
        <v>42</v>
      </c>
      <c r="O1198" s="18" t="s">
        <v>35</v>
      </c>
      <c r="P1198" s="18"/>
    </row>
    <row r="1199" s="82" customFormat="1" ht="39" customHeight="1" spans="1:16">
      <c r="A1199" s="18" t="s">
        <v>2648</v>
      </c>
      <c r="B1199" s="18">
        <v>1</v>
      </c>
      <c r="C1199" s="18" t="s">
        <v>24</v>
      </c>
      <c r="D1199" s="18" t="s">
        <v>78</v>
      </c>
      <c r="E1199" s="18">
        <v>12</v>
      </c>
      <c r="F1199" s="18" t="s">
        <v>2649</v>
      </c>
      <c r="G1199" s="18" t="s">
        <v>191</v>
      </c>
      <c r="H1199" s="18" t="s">
        <v>615</v>
      </c>
      <c r="I1199" s="103">
        <f t="shared" si="95"/>
        <v>19.2</v>
      </c>
      <c r="J1199" s="103"/>
      <c r="K1199" s="103">
        <f t="shared" si="94"/>
        <v>19.2</v>
      </c>
      <c r="L1199" s="103"/>
      <c r="M1199" s="18" t="s">
        <v>1884</v>
      </c>
      <c r="N1199" s="18" t="s">
        <v>42</v>
      </c>
      <c r="O1199" s="18" t="s">
        <v>35</v>
      </c>
      <c r="P1199" s="18"/>
    </row>
    <row r="1200" s="82" customFormat="1" ht="39" customHeight="1" spans="1:16">
      <c r="A1200" s="18" t="s">
        <v>2650</v>
      </c>
      <c r="B1200" s="18">
        <v>1</v>
      </c>
      <c r="C1200" s="18" t="s">
        <v>24</v>
      </c>
      <c r="D1200" s="18" t="s">
        <v>78</v>
      </c>
      <c r="E1200" s="18">
        <v>25</v>
      </c>
      <c r="F1200" s="18" t="s">
        <v>2651</v>
      </c>
      <c r="G1200" s="18" t="s">
        <v>188</v>
      </c>
      <c r="H1200" s="18" t="s">
        <v>615</v>
      </c>
      <c r="I1200" s="103">
        <f t="shared" si="95"/>
        <v>40</v>
      </c>
      <c r="J1200" s="103"/>
      <c r="K1200" s="103">
        <f t="shared" si="94"/>
        <v>40</v>
      </c>
      <c r="L1200" s="103"/>
      <c r="M1200" s="18" t="s">
        <v>1884</v>
      </c>
      <c r="N1200" s="18" t="s">
        <v>42</v>
      </c>
      <c r="O1200" s="18" t="s">
        <v>35</v>
      </c>
      <c r="P1200" s="18"/>
    </row>
    <row r="1201" s="82" customFormat="1" ht="39" customHeight="1" spans="1:16">
      <c r="A1201" s="18" t="s">
        <v>2652</v>
      </c>
      <c r="B1201" s="18">
        <v>1</v>
      </c>
      <c r="C1201" s="18" t="s">
        <v>24</v>
      </c>
      <c r="D1201" s="18" t="s">
        <v>78</v>
      </c>
      <c r="E1201" s="18">
        <v>37</v>
      </c>
      <c r="F1201" s="18" t="s">
        <v>2653</v>
      </c>
      <c r="G1201" s="18" t="s">
        <v>58</v>
      </c>
      <c r="H1201" s="18" t="s">
        <v>615</v>
      </c>
      <c r="I1201" s="103">
        <f t="shared" si="95"/>
        <v>59.2</v>
      </c>
      <c r="J1201" s="103"/>
      <c r="K1201" s="103">
        <f t="shared" si="94"/>
        <v>59.2</v>
      </c>
      <c r="L1201" s="103"/>
      <c r="M1201" s="18" t="s">
        <v>1884</v>
      </c>
      <c r="N1201" s="18" t="s">
        <v>42</v>
      </c>
      <c r="O1201" s="18" t="s">
        <v>35</v>
      </c>
      <c r="P1201" s="18"/>
    </row>
    <row r="1202" s="82" customFormat="1" ht="39" customHeight="1" spans="1:16">
      <c r="A1202" s="18" t="s">
        <v>2654</v>
      </c>
      <c r="B1202" s="18">
        <v>1</v>
      </c>
      <c r="C1202" s="18" t="s">
        <v>24</v>
      </c>
      <c r="D1202" s="18" t="s">
        <v>78</v>
      </c>
      <c r="E1202" s="18">
        <v>24</v>
      </c>
      <c r="F1202" s="18" t="s">
        <v>2655</v>
      </c>
      <c r="G1202" s="18" t="s">
        <v>162</v>
      </c>
      <c r="H1202" s="18" t="s">
        <v>615</v>
      </c>
      <c r="I1202" s="103">
        <f t="shared" si="95"/>
        <v>38.4</v>
      </c>
      <c r="J1202" s="103"/>
      <c r="K1202" s="103">
        <f t="shared" si="94"/>
        <v>38.4</v>
      </c>
      <c r="L1202" s="103"/>
      <c r="M1202" s="18" t="s">
        <v>1884</v>
      </c>
      <c r="N1202" s="18" t="s">
        <v>42</v>
      </c>
      <c r="O1202" s="18" t="s">
        <v>35</v>
      </c>
      <c r="P1202" s="18"/>
    </row>
    <row r="1203" s="82" customFormat="1" ht="39" customHeight="1" spans="1:16">
      <c r="A1203" s="18" t="s">
        <v>2656</v>
      </c>
      <c r="B1203" s="18">
        <v>1</v>
      </c>
      <c r="C1203" s="18" t="s">
        <v>24</v>
      </c>
      <c r="D1203" s="18" t="s">
        <v>78</v>
      </c>
      <c r="E1203" s="18">
        <v>8</v>
      </c>
      <c r="F1203" s="18" t="s">
        <v>2657</v>
      </c>
      <c r="G1203" s="18" t="s">
        <v>257</v>
      </c>
      <c r="H1203" s="18" t="s">
        <v>615</v>
      </c>
      <c r="I1203" s="103">
        <f t="shared" si="95"/>
        <v>12.8</v>
      </c>
      <c r="J1203" s="103"/>
      <c r="K1203" s="103">
        <f t="shared" si="94"/>
        <v>12.8</v>
      </c>
      <c r="L1203" s="103"/>
      <c r="M1203" s="18" t="s">
        <v>1884</v>
      </c>
      <c r="N1203" s="18" t="s">
        <v>42</v>
      </c>
      <c r="O1203" s="18" t="s">
        <v>35</v>
      </c>
      <c r="P1203" s="18"/>
    </row>
    <row r="1204" s="82" customFormat="1" ht="39" customHeight="1" spans="1:16">
      <c r="A1204" s="18" t="s">
        <v>2658</v>
      </c>
      <c r="B1204" s="18">
        <v>1</v>
      </c>
      <c r="C1204" s="18" t="s">
        <v>24</v>
      </c>
      <c r="D1204" s="18" t="s">
        <v>78</v>
      </c>
      <c r="E1204" s="18">
        <v>15</v>
      </c>
      <c r="F1204" s="18" t="s">
        <v>2643</v>
      </c>
      <c r="G1204" s="18" t="s">
        <v>165</v>
      </c>
      <c r="H1204" s="18" t="s">
        <v>615</v>
      </c>
      <c r="I1204" s="103">
        <f t="shared" si="95"/>
        <v>24</v>
      </c>
      <c r="J1204" s="103"/>
      <c r="K1204" s="103">
        <f t="shared" si="94"/>
        <v>24</v>
      </c>
      <c r="L1204" s="103"/>
      <c r="M1204" s="18" t="s">
        <v>1884</v>
      </c>
      <c r="N1204" s="18" t="s">
        <v>42</v>
      </c>
      <c r="O1204" s="18" t="s">
        <v>35</v>
      </c>
      <c r="P1204" s="18"/>
    </row>
    <row r="1205" s="82" customFormat="1" ht="39" customHeight="1" spans="1:16">
      <c r="A1205" s="18" t="s">
        <v>2659</v>
      </c>
      <c r="B1205" s="18">
        <v>1</v>
      </c>
      <c r="C1205" s="18" t="s">
        <v>24</v>
      </c>
      <c r="D1205" s="18" t="s">
        <v>78</v>
      </c>
      <c r="E1205" s="18">
        <v>6</v>
      </c>
      <c r="F1205" s="18" t="s">
        <v>2660</v>
      </c>
      <c r="G1205" s="18" t="s">
        <v>168</v>
      </c>
      <c r="H1205" s="18" t="s">
        <v>615</v>
      </c>
      <c r="I1205" s="103">
        <f t="shared" si="95"/>
        <v>9.6</v>
      </c>
      <c r="J1205" s="103"/>
      <c r="K1205" s="103">
        <f t="shared" si="94"/>
        <v>9.6</v>
      </c>
      <c r="L1205" s="103"/>
      <c r="M1205" s="18" t="s">
        <v>1884</v>
      </c>
      <c r="N1205" s="18" t="s">
        <v>42</v>
      </c>
      <c r="O1205" s="18" t="s">
        <v>35</v>
      </c>
      <c r="P1205" s="18"/>
    </row>
    <row r="1206" s="82" customFormat="1" ht="39" customHeight="1" spans="1:16">
      <c r="A1206" s="18" t="s">
        <v>2661</v>
      </c>
      <c r="B1206" s="18">
        <v>1</v>
      </c>
      <c r="C1206" s="18" t="s">
        <v>24</v>
      </c>
      <c r="D1206" s="18" t="s">
        <v>78</v>
      </c>
      <c r="E1206" s="18">
        <v>27</v>
      </c>
      <c r="F1206" s="18" t="s">
        <v>2662</v>
      </c>
      <c r="G1206" s="18" t="s">
        <v>182</v>
      </c>
      <c r="H1206" s="18" t="s">
        <v>615</v>
      </c>
      <c r="I1206" s="103">
        <f t="shared" si="95"/>
        <v>43.2</v>
      </c>
      <c r="J1206" s="103"/>
      <c r="K1206" s="103">
        <f t="shared" si="94"/>
        <v>43.2</v>
      </c>
      <c r="L1206" s="103"/>
      <c r="M1206" s="18" t="s">
        <v>1884</v>
      </c>
      <c r="N1206" s="18" t="s">
        <v>42</v>
      </c>
      <c r="O1206" s="18" t="s">
        <v>35</v>
      </c>
      <c r="P1206" s="18"/>
    </row>
    <row r="1207" s="82" customFormat="1" ht="39" customHeight="1" spans="1:16">
      <c r="A1207" s="18" t="s">
        <v>2663</v>
      </c>
      <c r="B1207" s="18">
        <v>1</v>
      </c>
      <c r="C1207" s="18" t="s">
        <v>24</v>
      </c>
      <c r="D1207" s="18" t="s">
        <v>78</v>
      </c>
      <c r="E1207" s="18">
        <v>24</v>
      </c>
      <c r="F1207" s="18" t="s">
        <v>2655</v>
      </c>
      <c r="G1207" s="18" t="s">
        <v>173</v>
      </c>
      <c r="H1207" s="18" t="s">
        <v>615</v>
      </c>
      <c r="I1207" s="103">
        <f t="shared" si="95"/>
        <v>38.4</v>
      </c>
      <c r="J1207" s="103"/>
      <c r="K1207" s="103">
        <f t="shared" si="94"/>
        <v>38.4</v>
      </c>
      <c r="L1207" s="103"/>
      <c r="M1207" s="18" t="s">
        <v>1884</v>
      </c>
      <c r="N1207" s="18" t="s">
        <v>42</v>
      </c>
      <c r="O1207" s="18" t="s">
        <v>35</v>
      </c>
      <c r="P1207" s="18"/>
    </row>
    <row r="1208" s="82" customFormat="1" ht="39" customHeight="1" spans="1:16">
      <c r="A1208" s="18" t="s">
        <v>2664</v>
      </c>
      <c r="B1208" s="18">
        <v>1</v>
      </c>
      <c r="C1208" s="18" t="s">
        <v>24</v>
      </c>
      <c r="D1208" s="18" t="s">
        <v>78</v>
      </c>
      <c r="E1208" s="18">
        <v>2</v>
      </c>
      <c r="F1208" s="18" t="s">
        <v>2665</v>
      </c>
      <c r="G1208" s="18" t="s">
        <v>176</v>
      </c>
      <c r="H1208" s="18" t="s">
        <v>615</v>
      </c>
      <c r="I1208" s="103">
        <f t="shared" si="95"/>
        <v>3.2</v>
      </c>
      <c r="J1208" s="103"/>
      <c r="K1208" s="103">
        <f t="shared" si="94"/>
        <v>3.2</v>
      </c>
      <c r="L1208" s="103"/>
      <c r="M1208" s="18" t="s">
        <v>1884</v>
      </c>
      <c r="N1208" s="18" t="s">
        <v>42</v>
      </c>
      <c r="O1208" s="18" t="s">
        <v>35</v>
      </c>
      <c r="P1208" s="18"/>
    </row>
    <row r="1209" s="82" customFormat="1" ht="39" customHeight="1" spans="1:16">
      <c r="A1209" s="18" t="s">
        <v>2666</v>
      </c>
      <c r="B1209" s="18">
        <v>1</v>
      </c>
      <c r="C1209" s="18" t="s">
        <v>24</v>
      </c>
      <c r="D1209" s="18" t="s">
        <v>78</v>
      </c>
      <c r="E1209" s="18">
        <v>10</v>
      </c>
      <c r="F1209" s="18" t="s">
        <v>2667</v>
      </c>
      <c r="G1209" s="18" t="s">
        <v>185</v>
      </c>
      <c r="H1209" s="18" t="s">
        <v>615</v>
      </c>
      <c r="I1209" s="103">
        <f t="shared" si="95"/>
        <v>16</v>
      </c>
      <c r="J1209" s="103"/>
      <c r="K1209" s="103">
        <f t="shared" si="94"/>
        <v>16</v>
      </c>
      <c r="L1209" s="103"/>
      <c r="M1209" s="18" t="s">
        <v>1884</v>
      </c>
      <c r="N1209" s="18" t="s">
        <v>42</v>
      </c>
      <c r="O1209" s="18" t="s">
        <v>35</v>
      </c>
      <c r="P1209" s="18"/>
    </row>
    <row r="1210" s="82" customFormat="1" ht="39" customHeight="1" spans="1:16">
      <c r="A1210" s="18" t="s">
        <v>2668</v>
      </c>
      <c r="B1210" s="18">
        <v>1</v>
      </c>
      <c r="C1210" s="18" t="s">
        <v>24</v>
      </c>
      <c r="D1210" s="18" t="s">
        <v>78</v>
      </c>
      <c r="E1210" s="18">
        <v>2</v>
      </c>
      <c r="F1210" s="18" t="s">
        <v>2665</v>
      </c>
      <c r="G1210" s="18" t="s">
        <v>303</v>
      </c>
      <c r="H1210" s="18" t="s">
        <v>615</v>
      </c>
      <c r="I1210" s="103">
        <f t="shared" si="95"/>
        <v>3.2</v>
      </c>
      <c r="J1210" s="103"/>
      <c r="K1210" s="103">
        <f t="shared" si="94"/>
        <v>3.2</v>
      </c>
      <c r="L1210" s="103"/>
      <c r="M1210" s="18" t="s">
        <v>1884</v>
      </c>
      <c r="N1210" s="18" t="s">
        <v>42</v>
      </c>
      <c r="O1210" s="18" t="s">
        <v>35</v>
      </c>
      <c r="P1210" s="18"/>
    </row>
    <row r="1211" s="82" customFormat="1" ht="39" customHeight="1" spans="1:16">
      <c r="A1211" s="18" t="s">
        <v>2669</v>
      </c>
      <c r="B1211" s="18">
        <v>1</v>
      </c>
      <c r="C1211" s="18" t="s">
        <v>24</v>
      </c>
      <c r="D1211" s="18" t="s">
        <v>78</v>
      </c>
      <c r="E1211" s="18">
        <v>16</v>
      </c>
      <c r="F1211" s="18" t="s">
        <v>2670</v>
      </c>
      <c r="G1211" s="18" t="s">
        <v>425</v>
      </c>
      <c r="H1211" s="18" t="s">
        <v>615</v>
      </c>
      <c r="I1211" s="103">
        <f t="shared" si="95"/>
        <v>25.6</v>
      </c>
      <c r="J1211" s="103"/>
      <c r="K1211" s="103">
        <f t="shared" si="94"/>
        <v>25.6</v>
      </c>
      <c r="L1211" s="103"/>
      <c r="M1211" s="18" t="s">
        <v>1884</v>
      </c>
      <c r="N1211" s="18" t="s">
        <v>42</v>
      </c>
      <c r="O1211" s="18" t="s">
        <v>35</v>
      </c>
      <c r="P1211" s="18"/>
    </row>
    <row r="1212" s="82" customFormat="1" ht="39" customHeight="1" spans="1:16">
      <c r="A1212" s="18" t="s">
        <v>2671</v>
      </c>
      <c r="B1212" s="18">
        <v>1</v>
      </c>
      <c r="C1212" s="18" t="s">
        <v>24</v>
      </c>
      <c r="D1212" s="18" t="s">
        <v>78</v>
      </c>
      <c r="E1212" s="18">
        <v>17</v>
      </c>
      <c r="F1212" s="18" t="s">
        <v>2672</v>
      </c>
      <c r="G1212" s="18" t="s">
        <v>229</v>
      </c>
      <c r="H1212" s="18" t="s">
        <v>615</v>
      </c>
      <c r="I1212" s="103">
        <f t="shared" si="95"/>
        <v>27.2</v>
      </c>
      <c r="J1212" s="103"/>
      <c r="K1212" s="103">
        <f t="shared" si="94"/>
        <v>27.2</v>
      </c>
      <c r="L1212" s="103"/>
      <c r="M1212" s="18" t="s">
        <v>1884</v>
      </c>
      <c r="N1212" s="18" t="s">
        <v>42</v>
      </c>
      <c r="O1212" s="18" t="s">
        <v>35</v>
      </c>
      <c r="P1212" s="18"/>
    </row>
    <row r="1213" s="82" customFormat="1" ht="30" customHeight="1" spans="1:16">
      <c r="A1213" s="18" t="s">
        <v>2673</v>
      </c>
      <c r="B1213" s="18">
        <v>1</v>
      </c>
      <c r="C1213" s="18" t="s">
        <v>24</v>
      </c>
      <c r="D1213" s="18" t="s">
        <v>78</v>
      </c>
      <c r="E1213" s="18">
        <v>353</v>
      </c>
      <c r="F1213" s="18" t="s">
        <v>2674</v>
      </c>
      <c r="G1213" s="18" t="s">
        <v>32</v>
      </c>
      <c r="H1213" s="18">
        <v>2022</v>
      </c>
      <c r="I1213" s="103">
        <f t="shared" si="95"/>
        <v>15.81</v>
      </c>
      <c r="J1213" s="103"/>
      <c r="K1213" s="103">
        <v>15.81</v>
      </c>
      <c r="L1213" s="103"/>
      <c r="M1213" s="18" t="s">
        <v>1884</v>
      </c>
      <c r="N1213" s="18" t="s">
        <v>42</v>
      </c>
      <c r="O1213" s="18" t="s">
        <v>35</v>
      </c>
      <c r="P1213" s="18"/>
    </row>
    <row r="1214" s="82" customFormat="1" ht="30" customHeight="1" spans="1:16">
      <c r="A1214" s="18" t="s">
        <v>2675</v>
      </c>
      <c r="B1214" s="18">
        <v>1</v>
      </c>
      <c r="C1214" s="18" t="s">
        <v>24</v>
      </c>
      <c r="D1214" s="18" t="s">
        <v>78</v>
      </c>
      <c r="E1214" s="18">
        <v>52</v>
      </c>
      <c r="F1214" s="18" t="s">
        <v>2676</v>
      </c>
      <c r="G1214" s="18" t="s">
        <v>194</v>
      </c>
      <c r="H1214" s="18">
        <v>2022</v>
      </c>
      <c r="I1214" s="103">
        <f t="shared" si="95"/>
        <v>38.11</v>
      </c>
      <c r="J1214" s="103"/>
      <c r="K1214" s="103">
        <v>38.11</v>
      </c>
      <c r="L1214" s="103"/>
      <c r="M1214" s="18" t="s">
        <v>1884</v>
      </c>
      <c r="N1214" s="18" t="s">
        <v>42</v>
      </c>
      <c r="O1214" s="18" t="s">
        <v>35</v>
      </c>
      <c r="P1214" s="18"/>
    </row>
    <row r="1215" s="82" customFormat="1" ht="30" customHeight="1" spans="1:16">
      <c r="A1215" s="18" t="s">
        <v>2677</v>
      </c>
      <c r="B1215" s="18">
        <v>1</v>
      </c>
      <c r="C1215" s="18" t="s">
        <v>24</v>
      </c>
      <c r="D1215" s="18" t="s">
        <v>78</v>
      </c>
      <c r="E1215" s="18">
        <v>413</v>
      </c>
      <c r="F1215" s="18" t="s">
        <v>2678</v>
      </c>
      <c r="G1215" s="18" t="s">
        <v>179</v>
      </c>
      <c r="H1215" s="18">
        <v>2022</v>
      </c>
      <c r="I1215" s="103">
        <f t="shared" si="95"/>
        <v>56.92</v>
      </c>
      <c r="J1215" s="103"/>
      <c r="K1215" s="103">
        <v>56.92</v>
      </c>
      <c r="L1215" s="103"/>
      <c r="M1215" s="18" t="s">
        <v>1884</v>
      </c>
      <c r="N1215" s="18" t="s">
        <v>42</v>
      </c>
      <c r="O1215" s="18" t="s">
        <v>35</v>
      </c>
      <c r="P1215" s="18"/>
    </row>
    <row r="1216" s="82" customFormat="1" ht="30" customHeight="1" spans="1:16">
      <c r="A1216" s="18" t="s">
        <v>2679</v>
      </c>
      <c r="B1216" s="18">
        <v>1</v>
      </c>
      <c r="C1216" s="18" t="s">
        <v>24</v>
      </c>
      <c r="D1216" s="18" t="s">
        <v>78</v>
      </c>
      <c r="E1216" s="18">
        <v>277</v>
      </c>
      <c r="F1216" s="18" t="s">
        <v>2680</v>
      </c>
      <c r="G1216" s="18" t="s">
        <v>188</v>
      </c>
      <c r="H1216" s="18">
        <v>2022</v>
      </c>
      <c r="I1216" s="103">
        <f t="shared" si="95"/>
        <v>172.67</v>
      </c>
      <c r="J1216" s="103">
        <v>93.64</v>
      </c>
      <c r="K1216" s="103">
        <v>79.03</v>
      </c>
      <c r="L1216" s="103"/>
      <c r="M1216" s="18" t="s">
        <v>1884</v>
      </c>
      <c r="N1216" s="18" t="s">
        <v>42</v>
      </c>
      <c r="O1216" s="18" t="s">
        <v>35</v>
      </c>
      <c r="P1216" s="18"/>
    </row>
    <row r="1217" s="82" customFormat="1" ht="30" customHeight="1" spans="1:16">
      <c r="A1217" s="18" t="s">
        <v>2681</v>
      </c>
      <c r="B1217" s="18">
        <v>1</v>
      </c>
      <c r="C1217" s="18" t="s">
        <v>24</v>
      </c>
      <c r="D1217" s="18" t="s">
        <v>78</v>
      </c>
      <c r="E1217" s="18">
        <v>1104</v>
      </c>
      <c r="F1217" s="18" t="s">
        <v>2682</v>
      </c>
      <c r="G1217" s="18" t="s">
        <v>58</v>
      </c>
      <c r="H1217" s="18">
        <v>2022</v>
      </c>
      <c r="I1217" s="103">
        <f t="shared" si="95"/>
        <v>971.88</v>
      </c>
      <c r="J1217" s="103">
        <v>399.92</v>
      </c>
      <c r="K1217" s="103">
        <v>571.96</v>
      </c>
      <c r="L1217" s="103"/>
      <c r="M1217" s="18" t="s">
        <v>1884</v>
      </c>
      <c r="N1217" s="18" t="s">
        <v>42</v>
      </c>
      <c r="O1217" s="18" t="s">
        <v>35</v>
      </c>
      <c r="P1217" s="18"/>
    </row>
    <row r="1218" s="82" customFormat="1" ht="30" customHeight="1" spans="1:16">
      <c r="A1218" s="18" t="s">
        <v>2683</v>
      </c>
      <c r="B1218" s="18">
        <v>1</v>
      </c>
      <c r="C1218" s="18" t="s">
        <v>24</v>
      </c>
      <c r="D1218" s="18" t="s">
        <v>78</v>
      </c>
      <c r="E1218" s="18">
        <v>284</v>
      </c>
      <c r="F1218" s="18" t="s">
        <v>2684</v>
      </c>
      <c r="G1218" s="18" t="s">
        <v>162</v>
      </c>
      <c r="H1218" s="18">
        <v>2022</v>
      </c>
      <c r="I1218" s="103">
        <f t="shared" si="95"/>
        <v>632.84</v>
      </c>
      <c r="J1218" s="103">
        <v>209.61</v>
      </c>
      <c r="K1218" s="103">
        <v>423.23</v>
      </c>
      <c r="L1218" s="103"/>
      <c r="M1218" s="18" t="s">
        <v>1884</v>
      </c>
      <c r="N1218" s="18" t="s">
        <v>42</v>
      </c>
      <c r="O1218" s="18" t="s">
        <v>35</v>
      </c>
      <c r="P1218" s="18"/>
    </row>
    <row r="1219" s="82" customFormat="1" ht="30" customHeight="1" spans="1:16">
      <c r="A1219" s="18" t="s">
        <v>2685</v>
      </c>
      <c r="B1219" s="18">
        <v>1</v>
      </c>
      <c r="C1219" s="18" t="s">
        <v>24</v>
      </c>
      <c r="D1219" s="18" t="s">
        <v>78</v>
      </c>
      <c r="E1219" s="18">
        <v>197</v>
      </c>
      <c r="F1219" s="18" t="s">
        <v>2686</v>
      </c>
      <c r="G1219" s="18" t="s">
        <v>257</v>
      </c>
      <c r="H1219" s="18">
        <v>2022</v>
      </c>
      <c r="I1219" s="103">
        <f t="shared" si="95"/>
        <v>50</v>
      </c>
      <c r="J1219" s="103"/>
      <c r="K1219" s="103">
        <v>50</v>
      </c>
      <c r="L1219" s="103"/>
      <c r="M1219" s="18" t="s">
        <v>1884</v>
      </c>
      <c r="N1219" s="18" t="s">
        <v>42</v>
      </c>
      <c r="O1219" s="18" t="s">
        <v>35</v>
      </c>
      <c r="P1219" s="18"/>
    </row>
    <row r="1220" s="82" customFormat="1" ht="30" customHeight="1" spans="1:16">
      <c r="A1220" s="18" t="s">
        <v>2687</v>
      </c>
      <c r="B1220" s="18">
        <v>1</v>
      </c>
      <c r="C1220" s="18" t="s">
        <v>24</v>
      </c>
      <c r="D1220" s="18" t="s">
        <v>78</v>
      </c>
      <c r="E1220" s="18">
        <v>273</v>
      </c>
      <c r="F1220" s="18" t="s">
        <v>2688</v>
      </c>
      <c r="G1220" s="18" t="s">
        <v>165</v>
      </c>
      <c r="H1220" s="18">
        <v>2022</v>
      </c>
      <c r="I1220" s="103">
        <f t="shared" si="95"/>
        <v>175.01</v>
      </c>
      <c r="J1220" s="103">
        <v>92.73</v>
      </c>
      <c r="K1220" s="103">
        <v>82.28</v>
      </c>
      <c r="L1220" s="103"/>
      <c r="M1220" s="18" t="s">
        <v>1884</v>
      </c>
      <c r="N1220" s="18" t="s">
        <v>42</v>
      </c>
      <c r="O1220" s="18" t="s">
        <v>35</v>
      </c>
      <c r="P1220" s="18"/>
    </row>
    <row r="1221" s="82" customFormat="1" ht="30" customHeight="1" spans="1:16">
      <c r="A1221" s="18" t="s">
        <v>2689</v>
      </c>
      <c r="B1221" s="18">
        <v>1</v>
      </c>
      <c r="C1221" s="18" t="s">
        <v>24</v>
      </c>
      <c r="D1221" s="18" t="s">
        <v>78</v>
      </c>
      <c r="E1221" s="18">
        <v>416</v>
      </c>
      <c r="F1221" s="18" t="s">
        <v>2690</v>
      </c>
      <c r="G1221" s="18" t="s">
        <v>168</v>
      </c>
      <c r="H1221" s="18">
        <v>2022</v>
      </c>
      <c r="I1221" s="103">
        <f t="shared" si="95"/>
        <v>149.78</v>
      </c>
      <c r="J1221" s="103">
        <v>90.15</v>
      </c>
      <c r="K1221" s="103">
        <v>59.63</v>
      </c>
      <c r="L1221" s="103"/>
      <c r="M1221" s="18" t="s">
        <v>1884</v>
      </c>
      <c r="N1221" s="18" t="s">
        <v>42</v>
      </c>
      <c r="O1221" s="18" t="s">
        <v>35</v>
      </c>
      <c r="P1221" s="18"/>
    </row>
    <row r="1222" s="82" customFormat="1" ht="30" customHeight="1" spans="1:16">
      <c r="A1222" s="18" t="s">
        <v>2691</v>
      </c>
      <c r="B1222" s="18">
        <v>1</v>
      </c>
      <c r="C1222" s="18" t="s">
        <v>24</v>
      </c>
      <c r="D1222" s="18" t="s">
        <v>78</v>
      </c>
      <c r="E1222" s="18">
        <v>263</v>
      </c>
      <c r="F1222" s="18" t="s">
        <v>2692</v>
      </c>
      <c r="G1222" s="18" t="s">
        <v>182</v>
      </c>
      <c r="H1222" s="18">
        <v>2022</v>
      </c>
      <c r="I1222" s="103">
        <f t="shared" si="95"/>
        <v>118.15</v>
      </c>
      <c r="J1222" s="103">
        <v>118.15</v>
      </c>
      <c r="K1222" s="103"/>
      <c r="L1222" s="103"/>
      <c r="M1222" s="18" t="s">
        <v>1884</v>
      </c>
      <c r="N1222" s="18" t="s">
        <v>42</v>
      </c>
      <c r="O1222" s="18" t="s">
        <v>35</v>
      </c>
      <c r="P1222" s="18"/>
    </row>
    <row r="1223" s="82" customFormat="1" ht="30" customHeight="1" spans="1:16">
      <c r="A1223" s="18" t="s">
        <v>2693</v>
      </c>
      <c r="B1223" s="18">
        <v>1</v>
      </c>
      <c r="C1223" s="18" t="s">
        <v>24</v>
      </c>
      <c r="D1223" s="18" t="s">
        <v>78</v>
      </c>
      <c r="E1223" s="18">
        <v>173</v>
      </c>
      <c r="F1223" s="18" t="s">
        <v>2694</v>
      </c>
      <c r="G1223" s="18" t="s">
        <v>173</v>
      </c>
      <c r="H1223" s="18">
        <v>2022</v>
      </c>
      <c r="I1223" s="103">
        <f t="shared" si="95"/>
        <v>180.49</v>
      </c>
      <c r="J1223" s="103">
        <v>61.54</v>
      </c>
      <c r="K1223" s="103">
        <v>118.95</v>
      </c>
      <c r="L1223" s="103"/>
      <c r="M1223" s="18" t="s">
        <v>1884</v>
      </c>
      <c r="N1223" s="18" t="s">
        <v>42</v>
      </c>
      <c r="O1223" s="18" t="s">
        <v>35</v>
      </c>
      <c r="P1223" s="18"/>
    </row>
    <row r="1224" s="82" customFormat="1" ht="30" customHeight="1" spans="1:16">
      <c r="A1224" s="18" t="s">
        <v>2695</v>
      </c>
      <c r="B1224" s="18">
        <v>1</v>
      </c>
      <c r="C1224" s="18" t="s">
        <v>24</v>
      </c>
      <c r="D1224" s="18" t="s">
        <v>78</v>
      </c>
      <c r="E1224" s="18">
        <v>56</v>
      </c>
      <c r="F1224" s="18" t="s">
        <v>2696</v>
      </c>
      <c r="G1224" s="18" t="s">
        <v>185</v>
      </c>
      <c r="H1224" s="18">
        <v>2022</v>
      </c>
      <c r="I1224" s="103">
        <f t="shared" si="95"/>
        <v>10.55</v>
      </c>
      <c r="J1224" s="103">
        <v>0.35</v>
      </c>
      <c r="K1224" s="103">
        <v>10.2</v>
      </c>
      <c r="L1224" s="103"/>
      <c r="M1224" s="18" t="s">
        <v>1884</v>
      </c>
      <c r="N1224" s="18" t="s">
        <v>42</v>
      </c>
      <c r="O1224" s="18" t="s">
        <v>35</v>
      </c>
      <c r="P1224" s="18"/>
    </row>
    <row r="1225" s="82" customFormat="1" ht="30" customHeight="1" spans="1:16">
      <c r="A1225" s="18" t="s">
        <v>2697</v>
      </c>
      <c r="B1225" s="18">
        <v>1</v>
      </c>
      <c r="C1225" s="18" t="s">
        <v>24</v>
      </c>
      <c r="D1225" s="18" t="s">
        <v>78</v>
      </c>
      <c r="E1225" s="18">
        <v>260</v>
      </c>
      <c r="F1225" s="18" t="s">
        <v>2698</v>
      </c>
      <c r="G1225" s="18" t="s">
        <v>303</v>
      </c>
      <c r="H1225" s="18">
        <v>2022</v>
      </c>
      <c r="I1225" s="103">
        <f t="shared" si="95"/>
        <v>274.56</v>
      </c>
      <c r="J1225" s="103">
        <v>126.67</v>
      </c>
      <c r="K1225" s="103">
        <v>147.89</v>
      </c>
      <c r="L1225" s="103"/>
      <c r="M1225" s="18" t="s">
        <v>1884</v>
      </c>
      <c r="N1225" s="18" t="s">
        <v>42</v>
      </c>
      <c r="O1225" s="18" t="s">
        <v>35</v>
      </c>
      <c r="P1225" s="18"/>
    </row>
    <row r="1226" s="82" customFormat="1" ht="30" customHeight="1" spans="1:16">
      <c r="A1226" s="18" t="s">
        <v>2699</v>
      </c>
      <c r="B1226" s="18">
        <v>1</v>
      </c>
      <c r="C1226" s="18" t="s">
        <v>24</v>
      </c>
      <c r="D1226" s="18" t="s">
        <v>78</v>
      </c>
      <c r="E1226" s="18">
        <v>98</v>
      </c>
      <c r="F1226" s="18" t="s">
        <v>2700</v>
      </c>
      <c r="G1226" s="18" t="s">
        <v>229</v>
      </c>
      <c r="H1226" s="18">
        <v>2022</v>
      </c>
      <c r="I1226" s="103">
        <f t="shared" si="95"/>
        <v>10.02</v>
      </c>
      <c r="J1226" s="103"/>
      <c r="K1226" s="103">
        <v>10.02</v>
      </c>
      <c r="L1226" s="103"/>
      <c r="M1226" s="18" t="s">
        <v>1884</v>
      </c>
      <c r="N1226" s="18" t="s">
        <v>42</v>
      </c>
      <c r="O1226" s="18" t="s">
        <v>35</v>
      </c>
      <c r="P1226" s="18"/>
    </row>
    <row r="1227" s="82" customFormat="1" ht="32" customHeight="1" spans="1:16">
      <c r="A1227" s="18" t="s">
        <v>2701</v>
      </c>
      <c r="B1227" s="18">
        <f>B1228+B1245+B1246</f>
        <v>16</v>
      </c>
      <c r="C1227" s="18" t="s">
        <v>20</v>
      </c>
      <c r="D1227" s="18" t="s">
        <v>20</v>
      </c>
      <c r="E1227" s="18" t="s">
        <v>20</v>
      </c>
      <c r="F1227" s="18" t="s">
        <v>20</v>
      </c>
      <c r="G1227" s="18" t="s">
        <v>20</v>
      </c>
      <c r="H1227" s="18" t="s">
        <v>20</v>
      </c>
      <c r="I1227" s="103">
        <f t="shared" ref="I1227:L1227" si="96">I1228+I1245+I1246</f>
        <v>6287.7</v>
      </c>
      <c r="J1227" s="103">
        <f t="shared" si="96"/>
        <v>5997.7</v>
      </c>
      <c r="K1227" s="103">
        <f t="shared" si="96"/>
        <v>290</v>
      </c>
      <c r="L1227" s="103">
        <f t="shared" si="96"/>
        <v>0</v>
      </c>
      <c r="M1227" s="18" t="s">
        <v>20</v>
      </c>
      <c r="N1227" s="18" t="s">
        <v>20</v>
      </c>
      <c r="O1227" s="18" t="s">
        <v>20</v>
      </c>
      <c r="P1227" s="18"/>
    </row>
    <row r="1228" s="81" customFormat="1" ht="39" customHeight="1" spans="1:16">
      <c r="A1228" s="119" t="s">
        <v>2702</v>
      </c>
      <c r="B1228" s="18">
        <f>B1229+B1236+B1241</f>
        <v>13</v>
      </c>
      <c r="C1228" s="18"/>
      <c r="D1228" s="18" t="s">
        <v>1205</v>
      </c>
      <c r="E1228" s="18" t="s">
        <v>20</v>
      </c>
      <c r="F1228" s="18" t="s">
        <v>2703</v>
      </c>
      <c r="G1228" s="18"/>
      <c r="H1228" s="18"/>
      <c r="I1228" s="103">
        <f t="shared" ref="I1228:L1228" si="97">I1229+I1236+I1241</f>
        <v>6042.7</v>
      </c>
      <c r="J1228" s="103">
        <f t="shared" si="97"/>
        <v>5997.7</v>
      </c>
      <c r="K1228" s="103">
        <f t="shared" si="97"/>
        <v>45</v>
      </c>
      <c r="L1228" s="103">
        <f t="shared" si="97"/>
        <v>0</v>
      </c>
      <c r="M1228" s="18"/>
      <c r="N1228" s="18" t="s">
        <v>34</v>
      </c>
      <c r="O1228" s="18" t="s">
        <v>35</v>
      </c>
      <c r="P1228" s="18"/>
    </row>
    <row r="1229" s="81" customFormat="1" ht="47" customHeight="1" spans="1:16">
      <c r="A1229" s="119" t="s">
        <v>2704</v>
      </c>
      <c r="B1229" s="18">
        <f>SUM(B1230:B1235)</f>
        <v>6</v>
      </c>
      <c r="C1229" s="18" t="s">
        <v>24</v>
      </c>
      <c r="D1229" s="18" t="s">
        <v>1205</v>
      </c>
      <c r="E1229" s="18"/>
      <c r="F1229" s="18"/>
      <c r="G1229" s="18"/>
      <c r="H1229" s="18"/>
      <c r="I1229" s="103">
        <f t="shared" ref="I1229:L1229" si="98">SUM(I1230:I1235)</f>
        <v>2489.4</v>
      </c>
      <c r="J1229" s="103">
        <f t="shared" si="98"/>
        <v>2489.4</v>
      </c>
      <c r="K1229" s="103">
        <f t="shared" si="98"/>
        <v>0</v>
      </c>
      <c r="L1229" s="103">
        <f t="shared" si="98"/>
        <v>0</v>
      </c>
      <c r="M1229" s="18"/>
      <c r="N1229" s="18"/>
      <c r="O1229" s="18"/>
      <c r="P1229" s="18"/>
    </row>
    <row r="1230" s="4" customFormat="1" ht="61" customHeight="1" spans="1:16">
      <c r="A1230" s="134" t="s">
        <v>2705</v>
      </c>
      <c r="B1230" s="94">
        <v>1</v>
      </c>
      <c r="C1230" s="94" t="s">
        <v>24</v>
      </c>
      <c r="D1230" s="94" t="s">
        <v>1205</v>
      </c>
      <c r="E1230" s="94">
        <v>1484</v>
      </c>
      <c r="F1230" s="93" t="s">
        <v>2706</v>
      </c>
      <c r="G1230" s="94" t="s">
        <v>1191</v>
      </c>
      <c r="H1230" s="94">
        <v>2022</v>
      </c>
      <c r="I1230" s="94">
        <f t="shared" ref="I1230:I1235" si="99">J1230+K1230+L1230</f>
        <v>185.4</v>
      </c>
      <c r="J1230" s="94">
        <v>185.4</v>
      </c>
      <c r="K1230" s="94"/>
      <c r="L1230" s="94"/>
      <c r="M1230" s="94" t="s">
        <v>2613</v>
      </c>
      <c r="N1230" s="94" t="s">
        <v>34</v>
      </c>
      <c r="O1230" s="94" t="s">
        <v>35</v>
      </c>
      <c r="P1230" s="94"/>
    </row>
    <row r="1231" s="4" customFormat="1" ht="61" customHeight="1" spans="1:16">
      <c r="A1231" s="134" t="s">
        <v>2707</v>
      </c>
      <c r="B1231" s="94">
        <v>1</v>
      </c>
      <c r="C1231" s="94" t="s">
        <v>24</v>
      </c>
      <c r="D1231" s="94" t="s">
        <v>1205</v>
      </c>
      <c r="E1231" s="94"/>
      <c r="F1231" s="93" t="s">
        <v>2708</v>
      </c>
      <c r="G1231" s="94" t="s">
        <v>1191</v>
      </c>
      <c r="H1231" s="94">
        <v>2022</v>
      </c>
      <c r="I1231" s="94">
        <f t="shared" si="99"/>
        <v>424.15</v>
      </c>
      <c r="J1231" s="94">
        <v>424.15</v>
      </c>
      <c r="K1231" s="94"/>
      <c r="L1231" s="94"/>
      <c r="M1231" s="94" t="s">
        <v>2613</v>
      </c>
      <c r="N1231" s="94" t="s">
        <v>34</v>
      </c>
      <c r="O1231" s="94" t="s">
        <v>35</v>
      </c>
      <c r="P1231" s="94"/>
    </row>
    <row r="1232" s="4" customFormat="1" ht="61" customHeight="1" spans="1:16">
      <c r="A1232" s="134" t="s">
        <v>2709</v>
      </c>
      <c r="B1232" s="94">
        <v>1</v>
      </c>
      <c r="C1232" s="94" t="s">
        <v>24</v>
      </c>
      <c r="D1232" s="94" t="s">
        <v>1205</v>
      </c>
      <c r="E1232" s="94"/>
      <c r="F1232" s="93" t="s">
        <v>2708</v>
      </c>
      <c r="G1232" s="94" t="s">
        <v>1191</v>
      </c>
      <c r="H1232" s="94">
        <v>2022</v>
      </c>
      <c r="I1232" s="94">
        <f t="shared" si="99"/>
        <v>708.65</v>
      </c>
      <c r="J1232" s="94">
        <v>708.65</v>
      </c>
      <c r="K1232" s="94"/>
      <c r="L1232" s="94"/>
      <c r="M1232" s="94" t="s">
        <v>2613</v>
      </c>
      <c r="N1232" s="94" t="s">
        <v>34</v>
      </c>
      <c r="O1232" s="94" t="s">
        <v>35</v>
      </c>
      <c r="P1232" s="94"/>
    </row>
    <row r="1233" s="81" customFormat="1" ht="32" customHeight="1" spans="1:16">
      <c r="A1233" s="96" t="s">
        <v>2710</v>
      </c>
      <c r="B1233" s="18">
        <v>1</v>
      </c>
      <c r="C1233" s="18" t="s">
        <v>24</v>
      </c>
      <c r="D1233" s="18" t="s">
        <v>1205</v>
      </c>
      <c r="E1233" s="18">
        <v>976</v>
      </c>
      <c r="F1233" s="18" t="s">
        <v>2711</v>
      </c>
      <c r="G1233" s="18" t="s">
        <v>70</v>
      </c>
      <c r="H1233" s="18">
        <v>2023</v>
      </c>
      <c r="I1233" s="94">
        <f t="shared" si="99"/>
        <v>390.4</v>
      </c>
      <c r="J1233" s="103">
        <v>390.4</v>
      </c>
      <c r="K1233" s="103"/>
      <c r="L1233" s="103"/>
      <c r="M1233" s="18" t="s">
        <v>2613</v>
      </c>
      <c r="N1233" s="18" t="s">
        <v>34</v>
      </c>
      <c r="O1233" s="18" t="s">
        <v>35</v>
      </c>
      <c r="P1233" s="18"/>
    </row>
    <row r="1234" s="86" customFormat="1" ht="48" customHeight="1" spans="1:16">
      <c r="A1234" s="96" t="s">
        <v>2712</v>
      </c>
      <c r="B1234" s="94">
        <v>1</v>
      </c>
      <c r="C1234" s="94" t="s">
        <v>24</v>
      </c>
      <c r="D1234" s="94" t="s">
        <v>1205</v>
      </c>
      <c r="E1234" s="94">
        <v>976</v>
      </c>
      <c r="F1234" s="94" t="s">
        <v>2711</v>
      </c>
      <c r="G1234" s="96" t="s">
        <v>70</v>
      </c>
      <c r="H1234" s="94">
        <v>2024</v>
      </c>
      <c r="I1234" s="94">
        <f t="shared" si="99"/>
        <v>390.4</v>
      </c>
      <c r="J1234" s="104">
        <v>390.4</v>
      </c>
      <c r="K1234" s="104"/>
      <c r="L1234" s="104"/>
      <c r="M1234" s="94" t="s">
        <v>2613</v>
      </c>
      <c r="N1234" s="94" t="s">
        <v>34</v>
      </c>
      <c r="O1234" s="94" t="s">
        <v>35</v>
      </c>
      <c r="P1234" s="94"/>
    </row>
    <row r="1235" s="86" customFormat="1" ht="48" customHeight="1" spans="1:16">
      <c r="A1235" s="96" t="s">
        <v>2713</v>
      </c>
      <c r="B1235" s="94">
        <v>1</v>
      </c>
      <c r="C1235" s="94" t="s">
        <v>24</v>
      </c>
      <c r="D1235" s="94" t="s">
        <v>1205</v>
      </c>
      <c r="E1235" s="94">
        <v>976</v>
      </c>
      <c r="F1235" s="94" t="s">
        <v>2711</v>
      </c>
      <c r="G1235" s="96" t="s">
        <v>70</v>
      </c>
      <c r="H1235" s="94">
        <v>2025</v>
      </c>
      <c r="I1235" s="94">
        <f t="shared" si="99"/>
        <v>390.4</v>
      </c>
      <c r="J1235" s="104">
        <v>390.4</v>
      </c>
      <c r="K1235" s="104"/>
      <c r="L1235" s="104"/>
      <c r="M1235" s="94" t="s">
        <v>2613</v>
      </c>
      <c r="N1235" s="94" t="s">
        <v>34</v>
      </c>
      <c r="O1235" s="94" t="s">
        <v>35</v>
      </c>
      <c r="P1235" s="94"/>
    </row>
    <row r="1236" s="81" customFormat="1" ht="44" customHeight="1" spans="1:16">
      <c r="A1236" s="119" t="s">
        <v>2714</v>
      </c>
      <c r="B1236" s="18">
        <f>SUM(B1237:B1240)</f>
        <v>4</v>
      </c>
      <c r="C1236" s="18"/>
      <c r="D1236" s="18"/>
      <c r="E1236" s="18"/>
      <c r="F1236" s="18"/>
      <c r="G1236" s="18"/>
      <c r="H1236" s="18"/>
      <c r="I1236" s="103">
        <f t="shared" ref="I1236:L1236" si="100">SUM(I1237:I1240)</f>
        <v>3190.6</v>
      </c>
      <c r="J1236" s="103">
        <f t="shared" si="100"/>
        <v>3190.6</v>
      </c>
      <c r="K1236" s="103">
        <f t="shared" si="100"/>
        <v>0</v>
      </c>
      <c r="L1236" s="103">
        <f t="shared" si="100"/>
        <v>0</v>
      </c>
      <c r="M1236" s="18"/>
      <c r="N1236" s="18"/>
      <c r="O1236" s="18"/>
      <c r="P1236" s="18"/>
    </row>
    <row r="1237" s="4" customFormat="1" ht="30" customHeight="1" spans="1:16">
      <c r="A1237" s="134" t="s">
        <v>2715</v>
      </c>
      <c r="B1237" s="94">
        <v>1</v>
      </c>
      <c r="C1237" s="94" t="s">
        <v>24</v>
      </c>
      <c r="D1237" s="94" t="s">
        <v>1205</v>
      </c>
      <c r="E1237" s="94">
        <v>1351</v>
      </c>
      <c r="F1237" s="93" t="s">
        <v>2708</v>
      </c>
      <c r="G1237" s="96" t="s">
        <v>32</v>
      </c>
      <c r="H1237" s="94">
        <v>2022</v>
      </c>
      <c r="I1237" s="94">
        <f t="shared" ref="I1237:I1240" si="101">J1237+K1237+L1237</f>
        <v>214.6</v>
      </c>
      <c r="J1237" s="146">
        <v>214.6</v>
      </c>
      <c r="K1237" s="104"/>
      <c r="L1237" s="104"/>
      <c r="M1237" s="94" t="s">
        <v>2613</v>
      </c>
      <c r="N1237" s="94" t="s">
        <v>34</v>
      </c>
      <c r="O1237" s="94" t="s">
        <v>35</v>
      </c>
      <c r="P1237" s="94"/>
    </row>
    <row r="1238" s="81" customFormat="1" ht="35" customHeight="1" spans="1:16">
      <c r="A1238" s="96" t="s">
        <v>2716</v>
      </c>
      <c r="B1238" s="18">
        <v>1</v>
      </c>
      <c r="C1238" s="18" t="s">
        <v>24</v>
      </c>
      <c r="D1238" s="18" t="s">
        <v>1167</v>
      </c>
      <c r="E1238" s="18">
        <v>403</v>
      </c>
      <c r="F1238" s="18" t="s">
        <v>2717</v>
      </c>
      <c r="G1238" s="18" t="s">
        <v>70</v>
      </c>
      <c r="H1238" s="18">
        <v>2023</v>
      </c>
      <c r="I1238" s="103">
        <f t="shared" si="101"/>
        <v>992</v>
      </c>
      <c r="J1238" s="103">
        <v>992</v>
      </c>
      <c r="K1238" s="103"/>
      <c r="L1238" s="103"/>
      <c r="M1238" s="18" t="s">
        <v>2613</v>
      </c>
      <c r="N1238" s="18" t="s">
        <v>34</v>
      </c>
      <c r="O1238" s="18" t="s">
        <v>35</v>
      </c>
      <c r="P1238" s="18"/>
    </row>
    <row r="1239" s="86" customFormat="1" ht="48" customHeight="1" spans="1:16">
      <c r="A1239" s="96" t="s">
        <v>2718</v>
      </c>
      <c r="B1239" s="94">
        <v>1</v>
      </c>
      <c r="C1239" s="94" t="s">
        <v>24</v>
      </c>
      <c r="D1239" s="94" t="s">
        <v>1205</v>
      </c>
      <c r="E1239" s="94">
        <v>1984</v>
      </c>
      <c r="F1239" s="94" t="s">
        <v>2719</v>
      </c>
      <c r="G1239" s="96" t="s">
        <v>70</v>
      </c>
      <c r="H1239" s="94">
        <v>2024</v>
      </c>
      <c r="I1239" s="104">
        <f t="shared" si="101"/>
        <v>992</v>
      </c>
      <c r="J1239" s="104">
        <v>992</v>
      </c>
      <c r="K1239" s="104"/>
      <c r="L1239" s="104"/>
      <c r="M1239" s="18" t="s">
        <v>2613</v>
      </c>
      <c r="N1239" s="18" t="s">
        <v>34</v>
      </c>
      <c r="O1239" s="18" t="s">
        <v>35</v>
      </c>
      <c r="P1239" s="94"/>
    </row>
    <row r="1240" s="86" customFormat="1" ht="48" customHeight="1" spans="1:16">
      <c r="A1240" s="96" t="s">
        <v>2720</v>
      </c>
      <c r="B1240" s="94">
        <v>1</v>
      </c>
      <c r="C1240" s="94" t="s">
        <v>24</v>
      </c>
      <c r="D1240" s="94" t="s">
        <v>1205</v>
      </c>
      <c r="E1240" s="94">
        <v>1984</v>
      </c>
      <c r="F1240" s="94" t="s">
        <v>2719</v>
      </c>
      <c r="G1240" s="96" t="s">
        <v>70</v>
      </c>
      <c r="H1240" s="94">
        <v>2025</v>
      </c>
      <c r="I1240" s="104">
        <f t="shared" si="101"/>
        <v>992</v>
      </c>
      <c r="J1240" s="104">
        <v>992</v>
      </c>
      <c r="K1240" s="104"/>
      <c r="L1240" s="104"/>
      <c r="M1240" s="18" t="s">
        <v>2613</v>
      </c>
      <c r="N1240" s="18" t="s">
        <v>34</v>
      </c>
      <c r="O1240" s="18" t="s">
        <v>35</v>
      </c>
      <c r="P1240" s="94"/>
    </row>
    <row r="1241" s="81" customFormat="1" ht="35" customHeight="1" spans="1:16">
      <c r="A1241" s="96" t="s">
        <v>2721</v>
      </c>
      <c r="B1241" s="18">
        <f>SUM(B1242:B1244)</f>
        <v>3</v>
      </c>
      <c r="C1241" s="18"/>
      <c r="D1241" s="18"/>
      <c r="E1241" s="18"/>
      <c r="F1241" s="18"/>
      <c r="G1241" s="18"/>
      <c r="H1241" s="18"/>
      <c r="I1241" s="103">
        <f t="shared" ref="I1241:L1241" si="102">SUM(I1242:I1244)</f>
        <v>362.7</v>
      </c>
      <c r="J1241" s="103">
        <f t="shared" si="102"/>
        <v>317.7</v>
      </c>
      <c r="K1241" s="103">
        <f t="shared" si="102"/>
        <v>45</v>
      </c>
      <c r="L1241" s="103">
        <f t="shared" si="102"/>
        <v>0</v>
      </c>
      <c r="M1241" s="18"/>
      <c r="N1241" s="18"/>
      <c r="O1241" s="18"/>
      <c r="P1241" s="18"/>
    </row>
    <row r="1242" s="81" customFormat="1" ht="35" customHeight="1" spans="1:16">
      <c r="A1242" s="96" t="s">
        <v>2716</v>
      </c>
      <c r="B1242" s="18">
        <v>1</v>
      </c>
      <c r="C1242" s="18" t="s">
        <v>24</v>
      </c>
      <c r="D1242" s="18" t="s">
        <v>1167</v>
      </c>
      <c r="E1242" s="18">
        <v>403</v>
      </c>
      <c r="F1242" s="18" t="s">
        <v>2717</v>
      </c>
      <c r="G1242" s="18" t="s">
        <v>70</v>
      </c>
      <c r="H1242" s="18">
        <v>2023</v>
      </c>
      <c r="I1242" s="103">
        <f t="shared" ref="I1242:I1245" si="103">J1242+K1242+L1242</f>
        <v>120.9</v>
      </c>
      <c r="J1242" s="103">
        <v>75.9</v>
      </c>
      <c r="K1242" s="103">
        <v>45</v>
      </c>
      <c r="L1242" s="103"/>
      <c r="M1242" s="18" t="s">
        <v>2613</v>
      </c>
      <c r="N1242" s="18" t="s">
        <v>34</v>
      </c>
      <c r="O1242" s="18" t="s">
        <v>35</v>
      </c>
      <c r="P1242" s="18"/>
    </row>
    <row r="1243" s="81" customFormat="1" ht="35" customHeight="1" spans="1:16">
      <c r="A1243" s="96" t="s">
        <v>2722</v>
      </c>
      <c r="B1243" s="18">
        <v>1</v>
      </c>
      <c r="C1243" s="18" t="s">
        <v>24</v>
      </c>
      <c r="D1243" s="18" t="s">
        <v>1167</v>
      </c>
      <c r="E1243" s="18">
        <v>403</v>
      </c>
      <c r="F1243" s="18" t="s">
        <v>2717</v>
      </c>
      <c r="G1243" s="18" t="s">
        <v>70</v>
      </c>
      <c r="H1243" s="18">
        <v>2024</v>
      </c>
      <c r="I1243" s="103">
        <f t="shared" si="103"/>
        <v>120.9</v>
      </c>
      <c r="J1243" s="103">
        <v>120.9</v>
      </c>
      <c r="K1243" s="103"/>
      <c r="L1243" s="103"/>
      <c r="M1243" s="18" t="s">
        <v>2613</v>
      </c>
      <c r="N1243" s="18" t="s">
        <v>34</v>
      </c>
      <c r="O1243" s="18" t="s">
        <v>35</v>
      </c>
      <c r="P1243" s="18"/>
    </row>
    <row r="1244" s="81" customFormat="1" ht="35" customHeight="1" spans="1:16">
      <c r="A1244" s="96" t="s">
        <v>2723</v>
      </c>
      <c r="B1244" s="18">
        <v>1</v>
      </c>
      <c r="C1244" s="18" t="s">
        <v>24</v>
      </c>
      <c r="D1244" s="18" t="s">
        <v>1167</v>
      </c>
      <c r="E1244" s="18">
        <v>403</v>
      </c>
      <c r="F1244" s="18" t="s">
        <v>2717</v>
      </c>
      <c r="G1244" s="18" t="s">
        <v>70</v>
      </c>
      <c r="H1244" s="18">
        <v>2025</v>
      </c>
      <c r="I1244" s="103">
        <f t="shared" si="103"/>
        <v>120.9</v>
      </c>
      <c r="J1244" s="103">
        <v>120.9</v>
      </c>
      <c r="K1244" s="103"/>
      <c r="L1244" s="103"/>
      <c r="M1244" s="18" t="s">
        <v>2613</v>
      </c>
      <c r="N1244" s="18" t="s">
        <v>34</v>
      </c>
      <c r="O1244" s="18" t="s">
        <v>35</v>
      </c>
      <c r="P1244" s="18"/>
    </row>
    <row r="1245" s="81" customFormat="1" ht="38" customHeight="1" spans="1:16">
      <c r="A1245" s="119" t="s">
        <v>2724</v>
      </c>
      <c r="B1245" s="18"/>
      <c r="C1245" s="18"/>
      <c r="D1245" s="18" t="s">
        <v>1167</v>
      </c>
      <c r="E1245" s="18" t="s">
        <v>20</v>
      </c>
      <c r="F1245" s="18"/>
      <c r="G1245" s="18"/>
      <c r="H1245" s="18"/>
      <c r="I1245" s="103">
        <f t="shared" si="103"/>
        <v>0</v>
      </c>
      <c r="J1245" s="103">
        <v>0</v>
      </c>
      <c r="K1245" s="103">
        <v>0</v>
      </c>
      <c r="L1245" s="103">
        <v>0</v>
      </c>
      <c r="M1245" s="18"/>
      <c r="N1245" s="18"/>
      <c r="O1245" s="18"/>
      <c r="P1245" s="18"/>
    </row>
    <row r="1246" s="81" customFormat="1" ht="38" customHeight="1" spans="1:16">
      <c r="A1246" s="119" t="s">
        <v>2725</v>
      </c>
      <c r="B1246" s="18">
        <f>SUM(B1247:B1249)</f>
        <v>3</v>
      </c>
      <c r="C1246" s="18"/>
      <c r="D1246" s="18" t="s">
        <v>245</v>
      </c>
      <c r="E1246" s="18" t="s">
        <v>20</v>
      </c>
      <c r="F1246" s="18"/>
      <c r="G1246" s="18"/>
      <c r="H1246" s="18"/>
      <c r="I1246" s="103">
        <f>SUM(I1247:I1249)</f>
        <v>245</v>
      </c>
      <c r="J1246" s="103">
        <f>SUM(J1247:J1249)</f>
        <v>0</v>
      </c>
      <c r="K1246" s="103">
        <f>SUM(K1247:K1249)</f>
        <v>245</v>
      </c>
      <c r="L1246" s="103">
        <f>SUM(L1247:L1249)</f>
        <v>0</v>
      </c>
      <c r="M1246" s="18"/>
      <c r="N1246" s="18"/>
      <c r="O1246" s="18"/>
      <c r="P1246" s="18"/>
    </row>
    <row r="1247" s="4" customFormat="1" ht="78" customHeight="1" spans="1:16">
      <c r="A1247" s="93" t="s">
        <v>2726</v>
      </c>
      <c r="B1247" s="94">
        <v>1</v>
      </c>
      <c r="C1247" s="94" t="s">
        <v>24</v>
      </c>
      <c r="D1247" s="94" t="s">
        <v>74</v>
      </c>
      <c r="E1247" s="94">
        <v>1</v>
      </c>
      <c r="F1247" s="93" t="s">
        <v>2727</v>
      </c>
      <c r="G1247" s="94" t="s">
        <v>159</v>
      </c>
      <c r="H1247" s="94">
        <v>2022</v>
      </c>
      <c r="I1247" s="94">
        <f>J1247+K1247+L1247</f>
        <v>10</v>
      </c>
      <c r="J1247" s="104"/>
      <c r="K1247" s="104">
        <v>10</v>
      </c>
      <c r="L1247" s="104"/>
      <c r="M1247" s="94" t="s">
        <v>2613</v>
      </c>
      <c r="N1247" s="94" t="s">
        <v>34</v>
      </c>
      <c r="O1247" s="94" t="s">
        <v>35</v>
      </c>
      <c r="P1247" s="94"/>
    </row>
    <row r="1248" s="86" customFormat="1" ht="127" customHeight="1" spans="1:16">
      <c r="A1248" s="93" t="s">
        <v>2728</v>
      </c>
      <c r="B1248" s="94">
        <v>1</v>
      </c>
      <c r="C1248" s="94" t="s">
        <v>24</v>
      </c>
      <c r="D1248" s="94" t="s">
        <v>74</v>
      </c>
      <c r="E1248" s="94">
        <v>1</v>
      </c>
      <c r="F1248" s="93" t="s">
        <v>2729</v>
      </c>
      <c r="G1248" s="94" t="s">
        <v>2730</v>
      </c>
      <c r="H1248" s="94">
        <v>2023</v>
      </c>
      <c r="I1248" s="94">
        <f>J1248+K1248+L1248</f>
        <v>170</v>
      </c>
      <c r="J1248" s="104"/>
      <c r="K1248" s="104">
        <v>170</v>
      </c>
      <c r="L1248" s="104"/>
      <c r="M1248" s="94" t="s">
        <v>2613</v>
      </c>
      <c r="N1248" s="94" t="s">
        <v>34</v>
      </c>
      <c r="O1248" s="94" t="s">
        <v>35</v>
      </c>
      <c r="P1248" s="94"/>
    </row>
    <row r="1249" s="4" customFormat="1" ht="70" customHeight="1" spans="1:16">
      <c r="A1249" s="93" t="s">
        <v>2731</v>
      </c>
      <c r="B1249" s="94">
        <v>1</v>
      </c>
      <c r="C1249" s="94" t="s">
        <v>24</v>
      </c>
      <c r="D1249" s="94" t="s">
        <v>74</v>
      </c>
      <c r="E1249" s="94">
        <v>3</v>
      </c>
      <c r="F1249" s="93" t="s">
        <v>2732</v>
      </c>
      <c r="G1249" s="94" t="s">
        <v>2733</v>
      </c>
      <c r="H1249" s="94">
        <v>2022</v>
      </c>
      <c r="I1249" s="94">
        <f>J1249+K1249+L1249</f>
        <v>65</v>
      </c>
      <c r="J1249" s="104"/>
      <c r="K1249" s="104">
        <v>65</v>
      </c>
      <c r="L1249" s="104"/>
      <c r="M1249" s="94" t="s">
        <v>2613</v>
      </c>
      <c r="N1249" s="94" t="s">
        <v>34</v>
      </c>
      <c r="O1249" s="94" t="s">
        <v>35</v>
      </c>
      <c r="P1249" s="94"/>
    </row>
    <row r="1250" s="82" customFormat="1" ht="22" customHeight="1" spans="1:16">
      <c r="A1250" s="18" t="s">
        <v>2734</v>
      </c>
      <c r="B1250" s="18">
        <f>B1251+B1256+B1257+B1259+B1260+B1261</f>
        <v>5</v>
      </c>
      <c r="C1250" s="18" t="s">
        <v>20</v>
      </c>
      <c r="D1250" s="18" t="s">
        <v>20</v>
      </c>
      <c r="E1250" s="18" t="s">
        <v>20</v>
      </c>
      <c r="F1250" s="18" t="s">
        <v>20</v>
      </c>
      <c r="G1250" s="18" t="s">
        <v>20</v>
      </c>
      <c r="H1250" s="18" t="s">
        <v>20</v>
      </c>
      <c r="I1250" s="103">
        <f t="shared" ref="I1250:L1250" si="104">I1251+I1256+I1257+I1259+I1260+I1261</f>
        <v>7965.49</v>
      </c>
      <c r="J1250" s="103">
        <f t="shared" si="104"/>
        <v>0</v>
      </c>
      <c r="K1250" s="103">
        <f t="shared" si="104"/>
        <v>7965.49</v>
      </c>
      <c r="L1250" s="103">
        <f t="shared" si="104"/>
        <v>0</v>
      </c>
      <c r="M1250" s="18" t="s">
        <v>20</v>
      </c>
      <c r="N1250" s="18" t="s">
        <v>20</v>
      </c>
      <c r="O1250" s="18" t="s">
        <v>20</v>
      </c>
      <c r="P1250" s="18"/>
    </row>
    <row r="1251" s="82" customFormat="1" ht="35" customHeight="1" spans="1:16">
      <c r="A1251" s="119" t="s">
        <v>2735</v>
      </c>
      <c r="B1251" s="18">
        <f>SUM(B1252:B1255)</f>
        <v>4</v>
      </c>
      <c r="C1251" s="18"/>
      <c r="D1251" s="18" t="s">
        <v>1167</v>
      </c>
      <c r="E1251" s="18" t="s">
        <v>20</v>
      </c>
      <c r="F1251" s="18" t="s">
        <v>2736</v>
      </c>
      <c r="G1251" s="18"/>
      <c r="H1251" s="18"/>
      <c r="I1251" s="103">
        <f t="shared" ref="I1251:L1251" si="105">SUM(I1252:I1255)</f>
        <v>7124.49</v>
      </c>
      <c r="J1251" s="103">
        <f t="shared" si="105"/>
        <v>0</v>
      </c>
      <c r="K1251" s="103">
        <f t="shared" si="105"/>
        <v>7124.49</v>
      </c>
      <c r="L1251" s="103">
        <f t="shared" si="105"/>
        <v>0</v>
      </c>
      <c r="M1251" s="18"/>
      <c r="N1251" s="18"/>
      <c r="O1251" s="18"/>
      <c r="P1251" s="18"/>
    </row>
    <row r="1252" s="82" customFormat="1" ht="63" customHeight="1" spans="1:16">
      <c r="A1252" s="145" t="s">
        <v>2737</v>
      </c>
      <c r="B1252" s="105">
        <v>1</v>
      </c>
      <c r="C1252" s="105" t="s">
        <v>24</v>
      </c>
      <c r="D1252" s="105" t="s">
        <v>1167</v>
      </c>
      <c r="E1252" s="105">
        <v>84928</v>
      </c>
      <c r="F1252" s="108" t="s">
        <v>2738</v>
      </c>
      <c r="G1252" s="105" t="s">
        <v>329</v>
      </c>
      <c r="H1252" s="105" t="s">
        <v>615</v>
      </c>
      <c r="I1252" s="104">
        <f>J1252+K1252+L1252</f>
        <v>1528.72</v>
      </c>
      <c r="J1252" s="104"/>
      <c r="K1252" s="104">
        <v>1528.72</v>
      </c>
      <c r="L1252" s="104"/>
      <c r="M1252" s="105" t="s">
        <v>2739</v>
      </c>
      <c r="N1252" s="105"/>
      <c r="O1252" s="105"/>
      <c r="P1252" s="105"/>
    </row>
    <row r="1253" s="82" customFormat="1" ht="53" customHeight="1" spans="1:16">
      <c r="A1253" s="145" t="s">
        <v>2740</v>
      </c>
      <c r="B1253" s="105">
        <v>1</v>
      </c>
      <c r="C1253" s="105" t="s">
        <v>24</v>
      </c>
      <c r="D1253" s="105" t="s">
        <v>1167</v>
      </c>
      <c r="E1253" s="105">
        <v>445350</v>
      </c>
      <c r="F1253" s="108" t="s">
        <v>2741</v>
      </c>
      <c r="G1253" s="105" t="s">
        <v>329</v>
      </c>
      <c r="H1253" s="105" t="s">
        <v>615</v>
      </c>
      <c r="I1253" s="104">
        <f>J1253+K1253+L1253</f>
        <v>3999.16</v>
      </c>
      <c r="J1253" s="104"/>
      <c r="K1253" s="104">
        <v>3999.16</v>
      </c>
      <c r="L1253" s="104"/>
      <c r="M1253" s="105" t="s">
        <v>2739</v>
      </c>
      <c r="N1253" s="105"/>
      <c r="O1253" s="105"/>
      <c r="P1253" s="105"/>
    </row>
    <row r="1254" s="82" customFormat="1" ht="53" customHeight="1" spans="1:16">
      <c r="A1254" s="145" t="s">
        <v>2742</v>
      </c>
      <c r="B1254" s="105">
        <v>1</v>
      </c>
      <c r="C1254" s="105" t="s">
        <v>24</v>
      </c>
      <c r="D1254" s="105" t="s">
        <v>1167</v>
      </c>
      <c r="E1254" s="105">
        <v>12585</v>
      </c>
      <c r="F1254" s="108" t="s">
        <v>2743</v>
      </c>
      <c r="G1254" s="105" t="s">
        <v>329</v>
      </c>
      <c r="H1254" s="105" t="s">
        <v>615</v>
      </c>
      <c r="I1254" s="104">
        <f>J1254+K1254+L1254</f>
        <v>510.45</v>
      </c>
      <c r="J1254" s="104"/>
      <c r="K1254" s="104">
        <v>510.45</v>
      </c>
      <c r="L1254" s="104"/>
      <c r="M1254" s="105" t="s">
        <v>2739</v>
      </c>
      <c r="N1254" s="105"/>
      <c r="O1254" s="105"/>
      <c r="P1254" s="105"/>
    </row>
    <row r="1255" s="82" customFormat="1" ht="81" customHeight="1" spans="1:16">
      <c r="A1255" s="145" t="s">
        <v>2744</v>
      </c>
      <c r="B1255" s="105">
        <v>1</v>
      </c>
      <c r="C1255" s="105" t="s">
        <v>24</v>
      </c>
      <c r="D1255" s="105" t="s">
        <v>1167</v>
      </c>
      <c r="E1255" s="105">
        <v>90512</v>
      </c>
      <c r="F1255" s="108" t="s">
        <v>2745</v>
      </c>
      <c r="G1255" s="105" t="s">
        <v>329</v>
      </c>
      <c r="H1255" s="105" t="s">
        <v>615</v>
      </c>
      <c r="I1255" s="104">
        <f>J1255+K1255+L1255</f>
        <v>1086.16</v>
      </c>
      <c r="J1255" s="104"/>
      <c r="K1255" s="104">
        <v>1086.16</v>
      </c>
      <c r="L1255" s="104"/>
      <c r="M1255" s="105" t="s">
        <v>2739</v>
      </c>
      <c r="N1255" s="105"/>
      <c r="O1255" s="105"/>
      <c r="P1255" s="105"/>
    </row>
    <row r="1256" s="82" customFormat="1" ht="33" customHeight="1" spans="1:16">
      <c r="A1256" s="119" t="s">
        <v>2746</v>
      </c>
      <c r="B1256" s="18"/>
      <c r="C1256" s="18"/>
      <c r="D1256" s="18" t="s">
        <v>1167</v>
      </c>
      <c r="E1256" s="18" t="s">
        <v>20</v>
      </c>
      <c r="F1256" s="18"/>
      <c r="G1256" s="18"/>
      <c r="H1256" s="18"/>
      <c r="I1256" s="103">
        <f>J1256+K1256+L1256</f>
        <v>0</v>
      </c>
      <c r="J1256" s="103"/>
      <c r="K1256" s="103"/>
      <c r="L1256" s="103"/>
      <c r="M1256" s="18"/>
      <c r="N1256" s="18"/>
      <c r="O1256" s="18"/>
      <c r="P1256" s="18"/>
    </row>
    <row r="1257" s="82" customFormat="1" ht="22" customHeight="1" spans="1:16">
      <c r="A1257" s="119" t="s">
        <v>2747</v>
      </c>
      <c r="B1257" s="18">
        <f>B1258</f>
        <v>1</v>
      </c>
      <c r="C1257" s="18"/>
      <c r="D1257" s="18" t="s">
        <v>1167</v>
      </c>
      <c r="E1257" s="18" t="s">
        <v>20</v>
      </c>
      <c r="F1257" s="18"/>
      <c r="G1257" s="18"/>
      <c r="H1257" s="18"/>
      <c r="I1257" s="103">
        <f>I1258</f>
        <v>841</v>
      </c>
      <c r="J1257" s="103">
        <f>J1258</f>
        <v>0</v>
      </c>
      <c r="K1257" s="103">
        <f>K1258</f>
        <v>841</v>
      </c>
      <c r="L1257" s="103">
        <f>L1258</f>
        <v>0</v>
      </c>
      <c r="M1257" s="18"/>
      <c r="N1257" s="18"/>
      <c r="O1257" s="18"/>
      <c r="P1257" s="18"/>
    </row>
    <row r="1258" s="82" customFormat="1" ht="45" customHeight="1" spans="1:16">
      <c r="A1258" s="145" t="s">
        <v>2748</v>
      </c>
      <c r="B1258" s="105">
        <v>1</v>
      </c>
      <c r="C1258" s="105" t="s">
        <v>24</v>
      </c>
      <c r="D1258" s="105" t="s">
        <v>1167</v>
      </c>
      <c r="E1258" s="105">
        <v>3000</v>
      </c>
      <c r="F1258" s="108" t="s">
        <v>2749</v>
      </c>
      <c r="G1258" s="105" t="s">
        <v>329</v>
      </c>
      <c r="H1258" s="105" t="s">
        <v>615</v>
      </c>
      <c r="I1258" s="104">
        <f>J1258+K1258+L1258</f>
        <v>841</v>
      </c>
      <c r="J1258" s="104"/>
      <c r="K1258" s="104">
        <v>841</v>
      </c>
      <c r="L1258" s="104"/>
      <c r="M1258" s="105" t="s">
        <v>2739</v>
      </c>
      <c r="N1258" s="105"/>
      <c r="O1258" s="105"/>
      <c r="P1258" s="105"/>
    </row>
    <row r="1259" s="82" customFormat="1" ht="22" customHeight="1" spans="1:16">
      <c r="A1259" s="119" t="s">
        <v>2750</v>
      </c>
      <c r="B1259" s="18"/>
      <c r="C1259" s="18"/>
      <c r="D1259" s="18" t="s">
        <v>1167</v>
      </c>
      <c r="E1259" s="18" t="s">
        <v>20</v>
      </c>
      <c r="F1259" s="18"/>
      <c r="G1259" s="18"/>
      <c r="H1259" s="18"/>
      <c r="I1259" s="103">
        <f>J1259+K1259+L1259</f>
        <v>0</v>
      </c>
      <c r="J1259" s="103">
        <v>0</v>
      </c>
      <c r="K1259" s="103"/>
      <c r="L1259" s="103"/>
      <c r="M1259" s="18"/>
      <c r="N1259" s="18"/>
      <c r="O1259" s="18"/>
      <c r="P1259" s="18"/>
    </row>
    <row r="1260" s="82" customFormat="1" ht="22" customHeight="1" spans="1:16">
      <c r="A1260" s="119" t="s">
        <v>2751</v>
      </c>
      <c r="B1260" s="18"/>
      <c r="C1260" s="18"/>
      <c r="D1260" s="18" t="s">
        <v>1167</v>
      </c>
      <c r="E1260" s="18" t="s">
        <v>20</v>
      </c>
      <c r="F1260" s="18"/>
      <c r="G1260" s="18"/>
      <c r="H1260" s="18"/>
      <c r="I1260" s="103">
        <f>J1260+K1260+L1260</f>
        <v>0</v>
      </c>
      <c r="J1260" s="103">
        <v>0</v>
      </c>
      <c r="K1260" s="103"/>
      <c r="L1260" s="103"/>
      <c r="M1260" s="18"/>
      <c r="N1260" s="18"/>
      <c r="O1260" s="18"/>
      <c r="P1260" s="18"/>
    </row>
    <row r="1261" s="82" customFormat="1" ht="22" customHeight="1" spans="1:16">
      <c r="A1261" s="119" t="s">
        <v>2752</v>
      </c>
      <c r="B1261" s="18"/>
      <c r="C1261" s="18"/>
      <c r="D1261" s="18" t="s">
        <v>1167</v>
      </c>
      <c r="E1261" s="18" t="s">
        <v>20</v>
      </c>
      <c r="F1261" s="18"/>
      <c r="G1261" s="18"/>
      <c r="H1261" s="18"/>
      <c r="I1261" s="103">
        <f>J1261+K1261+L1261</f>
        <v>0</v>
      </c>
      <c r="J1261" s="103">
        <v>0</v>
      </c>
      <c r="K1261" s="103"/>
      <c r="L1261" s="103"/>
      <c r="M1261" s="18"/>
      <c r="N1261" s="18"/>
      <c r="O1261" s="18"/>
      <c r="P1261" s="18"/>
    </row>
    <row r="1262" s="82" customFormat="1" ht="22" customHeight="1" spans="1:16">
      <c r="A1262" s="18" t="s">
        <v>2753</v>
      </c>
      <c r="B1262" s="18">
        <f>B1263+B1282+B1301+B1320+B1321</f>
        <v>72</v>
      </c>
      <c r="C1262" s="18" t="s">
        <v>20</v>
      </c>
      <c r="D1262" s="18" t="s">
        <v>20</v>
      </c>
      <c r="E1262" s="18" t="s">
        <v>20</v>
      </c>
      <c r="F1262" s="18" t="s">
        <v>20</v>
      </c>
      <c r="G1262" s="18" t="s">
        <v>20</v>
      </c>
      <c r="H1262" s="18" t="s">
        <v>20</v>
      </c>
      <c r="I1262" s="103">
        <f t="shared" ref="I1262:L1262" si="106">I1263+I1282+I1301+I1320+I1321</f>
        <v>798.98</v>
      </c>
      <c r="J1262" s="103">
        <f t="shared" si="106"/>
        <v>0</v>
      </c>
      <c r="K1262" s="103">
        <f t="shared" si="106"/>
        <v>798.98</v>
      </c>
      <c r="L1262" s="103">
        <f t="shared" si="106"/>
        <v>0</v>
      </c>
      <c r="M1262" s="18" t="s">
        <v>20</v>
      </c>
      <c r="N1262" s="18" t="s">
        <v>20</v>
      </c>
      <c r="O1262" s="18" t="s">
        <v>20</v>
      </c>
      <c r="P1262" s="18"/>
    </row>
    <row r="1263" s="81" customFormat="1" ht="36" customHeight="1" spans="1:16">
      <c r="A1263" s="119" t="s">
        <v>2754</v>
      </c>
      <c r="B1263" s="18">
        <f>SUM(B1264:B1281)</f>
        <v>18</v>
      </c>
      <c r="C1263" s="18"/>
      <c r="D1263" s="18" t="s">
        <v>1167</v>
      </c>
      <c r="E1263" s="18" t="s">
        <v>20</v>
      </c>
      <c r="F1263" s="18"/>
      <c r="G1263" s="18"/>
      <c r="H1263" s="18"/>
      <c r="I1263" s="103">
        <f>SUM(I1264:I1281)</f>
        <v>0</v>
      </c>
      <c r="J1263" s="103">
        <f>SUM(J1264:J1281)</f>
        <v>0</v>
      </c>
      <c r="K1263" s="103">
        <f>SUM(K1264:K1281)</f>
        <v>0</v>
      </c>
      <c r="L1263" s="103">
        <f>SUM(L1264:L1281)</f>
        <v>0</v>
      </c>
      <c r="M1263" s="18"/>
      <c r="N1263" s="18"/>
      <c r="O1263" s="18"/>
      <c r="P1263" s="18"/>
    </row>
    <row r="1264" s="81" customFormat="1" ht="38" customHeight="1" spans="1:16">
      <c r="A1264" s="119" t="s">
        <v>2755</v>
      </c>
      <c r="B1264" s="18">
        <v>1</v>
      </c>
      <c r="C1264" s="18" t="s">
        <v>24</v>
      </c>
      <c r="D1264" s="18" t="s">
        <v>1167</v>
      </c>
      <c r="E1264" s="18">
        <v>15960</v>
      </c>
      <c r="F1264" s="18" t="s">
        <v>2756</v>
      </c>
      <c r="G1264" s="18" t="s">
        <v>194</v>
      </c>
      <c r="H1264" s="18" t="s">
        <v>615</v>
      </c>
      <c r="I1264" s="103">
        <f t="shared" ref="I1264:I1281" si="107">J1264+K1264+L1264</f>
        <v>0</v>
      </c>
      <c r="J1264" s="103"/>
      <c r="K1264" s="103"/>
      <c r="L1264" s="103"/>
      <c r="M1264" s="18" t="s">
        <v>2619</v>
      </c>
      <c r="N1264" s="18" t="s">
        <v>42</v>
      </c>
      <c r="O1264" s="18" t="s">
        <v>35</v>
      </c>
      <c r="P1264" s="18"/>
    </row>
    <row r="1265" s="81" customFormat="1" ht="38" customHeight="1" spans="1:16">
      <c r="A1265" s="119" t="s">
        <v>2757</v>
      </c>
      <c r="B1265" s="18">
        <v>1</v>
      </c>
      <c r="C1265" s="18" t="s">
        <v>24</v>
      </c>
      <c r="D1265" s="18" t="s">
        <v>1167</v>
      </c>
      <c r="E1265" s="18">
        <v>22730</v>
      </c>
      <c r="F1265" s="18" t="s">
        <v>2758</v>
      </c>
      <c r="G1265" s="18" t="s">
        <v>159</v>
      </c>
      <c r="H1265" s="18" t="s">
        <v>615</v>
      </c>
      <c r="I1265" s="103">
        <f t="shared" si="107"/>
        <v>0</v>
      </c>
      <c r="J1265" s="103"/>
      <c r="K1265" s="103"/>
      <c r="L1265" s="103"/>
      <c r="M1265" s="18" t="s">
        <v>2619</v>
      </c>
      <c r="N1265" s="18" t="s">
        <v>42</v>
      </c>
      <c r="O1265" s="18" t="s">
        <v>35</v>
      </c>
      <c r="P1265" s="18"/>
    </row>
    <row r="1266" s="81" customFormat="1" ht="38" customHeight="1" spans="1:16">
      <c r="A1266" s="119" t="s">
        <v>2759</v>
      </c>
      <c r="B1266" s="18">
        <v>1</v>
      </c>
      <c r="C1266" s="18" t="s">
        <v>24</v>
      </c>
      <c r="D1266" s="18" t="s">
        <v>1167</v>
      </c>
      <c r="E1266" s="18">
        <v>7182</v>
      </c>
      <c r="F1266" s="18" t="s">
        <v>2760</v>
      </c>
      <c r="G1266" s="18" t="s">
        <v>191</v>
      </c>
      <c r="H1266" s="18" t="s">
        <v>615</v>
      </c>
      <c r="I1266" s="103">
        <f t="shared" si="107"/>
        <v>0</v>
      </c>
      <c r="J1266" s="103"/>
      <c r="K1266" s="103"/>
      <c r="L1266" s="103"/>
      <c r="M1266" s="18" t="s">
        <v>2619</v>
      </c>
      <c r="N1266" s="18" t="s">
        <v>42</v>
      </c>
      <c r="O1266" s="18" t="s">
        <v>35</v>
      </c>
      <c r="P1266" s="18"/>
    </row>
    <row r="1267" s="81" customFormat="1" ht="38" customHeight="1" spans="1:16">
      <c r="A1267" s="119" t="s">
        <v>2761</v>
      </c>
      <c r="B1267" s="18">
        <v>1</v>
      </c>
      <c r="C1267" s="18" t="s">
        <v>24</v>
      </c>
      <c r="D1267" s="18" t="s">
        <v>1167</v>
      </c>
      <c r="E1267" s="18">
        <v>11802</v>
      </c>
      <c r="F1267" s="18" t="s">
        <v>2762</v>
      </c>
      <c r="G1267" s="18" t="s">
        <v>188</v>
      </c>
      <c r="H1267" s="18" t="s">
        <v>615</v>
      </c>
      <c r="I1267" s="103">
        <f t="shared" si="107"/>
        <v>0</v>
      </c>
      <c r="J1267" s="103"/>
      <c r="K1267" s="103"/>
      <c r="L1267" s="103"/>
      <c r="M1267" s="18" t="s">
        <v>2619</v>
      </c>
      <c r="N1267" s="18" t="s">
        <v>42</v>
      </c>
      <c r="O1267" s="18" t="s">
        <v>35</v>
      </c>
      <c r="P1267" s="18"/>
    </row>
    <row r="1268" s="81" customFormat="1" ht="38" customHeight="1" spans="1:16">
      <c r="A1268" s="119" t="s">
        <v>2763</v>
      </c>
      <c r="B1268" s="18">
        <v>1</v>
      </c>
      <c r="C1268" s="18" t="s">
        <v>24</v>
      </c>
      <c r="D1268" s="18" t="s">
        <v>1167</v>
      </c>
      <c r="E1268" s="18">
        <v>8330</v>
      </c>
      <c r="F1268" s="18" t="s">
        <v>2764</v>
      </c>
      <c r="G1268" s="18" t="s">
        <v>185</v>
      </c>
      <c r="H1268" s="18" t="s">
        <v>615</v>
      </c>
      <c r="I1268" s="103">
        <f t="shared" si="107"/>
        <v>0</v>
      </c>
      <c r="J1268" s="103"/>
      <c r="K1268" s="103"/>
      <c r="L1268" s="103"/>
      <c r="M1268" s="18" t="s">
        <v>2619</v>
      </c>
      <c r="N1268" s="18" t="s">
        <v>42</v>
      </c>
      <c r="O1268" s="18" t="s">
        <v>35</v>
      </c>
      <c r="P1268" s="18"/>
    </row>
    <row r="1269" s="81" customFormat="1" ht="38" customHeight="1" spans="1:16">
      <c r="A1269" s="119" t="s">
        <v>2765</v>
      </c>
      <c r="B1269" s="18">
        <v>1</v>
      </c>
      <c r="C1269" s="18" t="s">
        <v>24</v>
      </c>
      <c r="D1269" s="18" t="s">
        <v>1167</v>
      </c>
      <c r="E1269" s="18">
        <v>23930</v>
      </c>
      <c r="F1269" s="18" t="s">
        <v>2766</v>
      </c>
      <c r="G1269" s="18" t="s">
        <v>32</v>
      </c>
      <c r="H1269" s="18" t="s">
        <v>615</v>
      </c>
      <c r="I1269" s="103">
        <f t="shared" si="107"/>
        <v>0</v>
      </c>
      <c r="J1269" s="103"/>
      <c r="K1269" s="103"/>
      <c r="L1269" s="103"/>
      <c r="M1269" s="18" t="s">
        <v>2619</v>
      </c>
      <c r="N1269" s="18" t="s">
        <v>42</v>
      </c>
      <c r="O1269" s="18" t="s">
        <v>35</v>
      </c>
      <c r="P1269" s="18"/>
    </row>
    <row r="1270" s="81" customFormat="1" ht="38" customHeight="1" spans="1:16">
      <c r="A1270" s="119" t="s">
        <v>2767</v>
      </c>
      <c r="B1270" s="18">
        <v>1</v>
      </c>
      <c r="C1270" s="18" t="s">
        <v>24</v>
      </c>
      <c r="D1270" s="18" t="s">
        <v>1167</v>
      </c>
      <c r="E1270" s="18">
        <v>25530</v>
      </c>
      <c r="F1270" s="18" t="s">
        <v>2768</v>
      </c>
      <c r="G1270" s="18" t="s">
        <v>229</v>
      </c>
      <c r="H1270" s="18" t="s">
        <v>615</v>
      </c>
      <c r="I1270" s="103">
        <f t="shared" si="107"/>
        <v>0</v>
      </c>
      <c r="J1270" s="103"/>
      <c r="K1270" s="103"/>
      <c r="L1270" s="103"/>
      <c r="M1270" s="18" t="s">
        <v>2619</v>
      </c>
      <c r="N1270" s="18" t="s">
        <v>42</v>
      </c>
      <c r="O1270" s="18" t="s">
        <v>35</v>
      </c>
      <c r="P1270" s="18"/>
    </row>
    <row r="1271" s="81" customFormat="1" ht="38" customHeight="1" spans="1:16">
      <c r="A1271" s="119" t="s">
        <v>2769</v>
      </c>
      <c r="B1271" s="18">
        <v>1</v>
      </c>
      <c r="C1271" s="18" t="s">
        <v>24</v>
      </c>
      <c r="D1271" s="18" t="s">
        <v>1167</v>
      </c>
      <c r="E1271" s="18">
        <v>25530</v>
      </c>
      <c r="F1271" s="18" t="s">
        <v>2768</v>
      </c>
      <c r="G1271" s="18" t="s">
        <v>168</v>
      </c>
      <c r="H1271" s="18" t="s">
        <v>615</v>
      </c>
      <c r="I1271" s="103">
        <f t="shared" si="107"/>
        <v>0</v>
      </c>
      <c r="J1271" s="103"/>
      <c r="K1271" s="103"/>
      <c r="L1271" s="103"/>
      <c r="M1271" s="18" t="s">
        <v>2619</v>
      </c>
      <c r="N1271" s="18" t="s">
        <v>42</v>
      </c>
      <c r="O1271" s="18" t="s">
        <v>35</v>
      </c>
      <c r="P1271" s="18"/>
    </row>
    <row r="1272" s="81" customFormat="1" ht="38" customHeight="1" spans="1:16">
      <c r="A1272" s="119" t="s">
        <v>2770</v>
      </c>
      <c r="B1272" s="18">
        <v>1</v>
      </c>
      <c r="C1272" s="18" t="s">
        <v>24</v>
      </c>
      <c r="D1272" s="18" t="s">
        <v>1167</v>
      </c>
      <c r="E1272" s="18">
        <v>10730</v>
      </c>
      <c r="F1272" s="18" t="s">
        <v>2771</v>
      </c>
      <c r="G1272" s="18" t="s">
        <v>165</v>
      </c>
      <c r="H1272" s="18" t="s">
        <v>615</v>
      </c>
      <c r="I1272" s="103">
        <f t="shared" si="107"/>
        <v>0</v>
      </c>
      <c r="J1272" s="103"/>
      <c r="K1272" s="103"/>
      <c r="L1272" s="103"/>
      <c r="M1272" s="18" t="s">
        <v>2619</v>
      </c>
      <c r="N1272" s="18" t="s">
        <v>42</v>
      </c>
      <c r="O1272" s="18" t="s">
        <v>35</v>
      </c>
      <c r="P1272" s="18"/>
    </row>
    <row r="1273" s="81" customFormat="1" ht="38" customHeight="1" spans="1:16">
      <c r="A1273" s="119" t="s">
        <v>2772</v>
      </c>
      <c r="B1273" s="18">
        <v>1</v>
      </c>
      <c r="C1273" s="18" t="s">
        <v>24</v>
      </c>
      <c r="D1273" s="18" t="s">
        <v>1167</v>
      </c>
      <c r="E1273" s="18">
        <v>17206</v>
      </c>
      <c r="F1273" s="18" t="s">
        <v>2773</v>
      </c>
      <c r="G1273" s="18" t="s">
        <v>162</v>
      </c>
      <c r="H1273" s="18" t="s">
        <v>615</v>
      </c>
      <c r="I1273" s="103">
        <f t="shared" si="107"/>
        <v>0</v>
      </c>
      <c r="J1273" s="103"/>
      <c r="K1273" s="103"/>
      <c r="L1273" s="103"/>
      <c r="M1273" s="18" t="s">
        <v>2619</v>
      </c>
      <c r="N1273" s="18" t="s">
        <v>42</v>
      </c>
      <c r="O1273" s="18" t="s">
        <v>35</v>
      </c>
      <c r="P1273" s="18"/>
    </row>
    <row r="1274" s="81" customFormat="1" ht="38" customHeight="1" spans="1:16">
      <c r="A1274" s="119" t="s">
        <v>2774</v>
      </c>
      <c r="B1274" s="18">
        <v>1</v>
      </c>
      <c r="C1274" s="18" t="s">
        <v>24</v>
      </c>
      <c r="D1274" s="18" t="s">
        <v>1167</v>
      </c>
      <c r="E1274" s="18">
        <v>19742</v>
      </c>
      <c r="F1274" s="18" t="s">
        <v>2775</v>
      </c>
      <c r="G1274" s="18" t="s">
        <v>303</v>
      </c>
      <c r="H1274" s="18" t="s">
        <v>615</v>
      </c>
      <c r="I1274" s="103">
        <f t="shared" si="107"/>
        <v>0</v>
      </c>
      <c r="J1274" s="103"/>
      <c r="K1274" s="103"/>
      <c r="L1274" s="103"/>
      <c r="M1274" s="18" t="s">
        <v>2619</v>
      </c>
      <c r="N1274" s="18" t="s">
        <v>42</v>
      </c>
      <c r="O1274" s="18" t="s">
        <v>35</v>
      </c>
      <c r="P1274" s="18"/>
    </row>
    <row r="1275" s="81" customFormat="1" ht="38" customHeight="1" spans="1:16">
      <c r="A1275" s="119" t="s">
        <v>2776</v>
      </c>
      <c r="B1275" s="18">
        <v>1</v>
      </c>
      <c r="C1275" s="18" t="s">
        <v>24</v>
      </c>
      <c r="D1275" s="18" t="s">
        <v>1167</v>
      </c>
      <c r="E1275" s="18">
        <v>23930</v>
      </c>
      <c r="F1275" s="18" t="s">
        <v>2766</v>
      </c>
      <c r="G1275" s="18" t="s">
        <v>179</v>
      </c>
      <c r="H1275" s="18" t="s">
        <v>615</v>
      </c>
      <c r="I1275" s="103">
        <f t="shared" si="107"/>
        <v>0</v>
      </c>
      <c r="J1275" s="103"/>
      <c r="K1275" s="103"/>
      <c r="L1275" s="103"/>
      <c r="M1275" s="18" t="s">
        <v>2619</v>
      </c>
      <c r="N1275" s="18" t="s">
        <v>42</v>
      </c>
      <c r="O1275" s="18" t="s">
        <v>35</v>
      </c>
      <c r="P1275" s="18"/>
    </row>
    <row r="1276" s="81" customFormat="1" ht="38" customHeight="1" spans="1:16">
      <c r="A1276" s="119" t="s">
        <v>2777</v>
      </c>
      <c r="B1276" s="18">
        <v>1</v>
      </c>
      <c r="C1276" s="18" t="s">
        <v>24</v>
      </c>
      <c r="D1276" s="18" t="s">
        <v>1167</v>
      </c>
      <c r="E1276" s="18">
        <v>7960</v>
      </c>
      <c r="F1276" s="18" t="s">
        <v>2778</v>
      </c>
      <c r="G1276" s="18" t="s">
        <v>182</v>
      </c>
      <c r="H1276" s="18" t="s">
        <v>615</v>
      </c>
      <c r="I1276" s="103">
        <f t="shared" si="107"/>
        <v>0</v>
      </c>
      <c r="J1276" s="103"/>
      <c r="K1276" s="103"/>
      <c r="L1276" s="103"/>
      <c r="M1276" s="18" t="s">
        <v>2619</v>
      </c>
      <c r="N1276" s="18" t="s">
        <v>42</v>
      </c>
      <c r="O1276" s="18" t="s">
        <v>35</v>
      </c>
      <c r="P1276" s="18"/>
    </row>
    <row r="1277" s="81" customFormat="1" ht="38" customHeight="1" spans="1:16">
      <c r="A1277" s="119" t="s">
        <v>2779</v>
      </c>
      <c r="B1277" s="18">
        <v>1</v>
      </c>
      <c r="C1277" s="18" t="s">
        <v>24</v>
      </c>
      <c r="D1277" s="18" t="s">
        <v>1167</v>
      </c>
      <c r="E1277" s="18">
        <v>25130</v>
      </c>
      <c r="F1277" s="18" t="s">
        <v>2780</v>
      </c>
      <c r="G1277" s="18" t="s">
        <v>58</v>
      </c>
      <c r="H1277" s="18" t="s">
        <v>615</v>
      </c>
      <c r="I1277" s="103">
        <f t="shared" si="107"/>
        <v>0</v>
      </c>
      <c r="J1277" s="103"/>
      <c r="K1277" s="103"/>
      <c r="L1277" s="103"/>
      <c r="M1277" s="18" t="s">
        <v>2619</v>
      </c>
      <c r="N1277" s="18" t="s">
        <v>42</v>
      </c>
      <c r="O1277" s="18" t="s">
        <v>35</v>
      </c>
      <c r="P1277" s="18"/>
    </row>
    <row r="1278" s="81" customFormat="1" ht="38" customHeight="1" spans="1:16">
      <c r="A1278" s="119" t="s">
        <v>2781</v>
      </c>
      <c r="B1278" s="18">
        <v>1</v>
      </c>
      <c r="C1278" s="18" t="s">
        <v>24</v>
      </c>
      <c r="D1278" s="18" t="s">
        <v>1167</v>
      </c>
      <c r="E1278" s="18">
        <v>17530</v>
      </c>
      <c r="F1278" s="18" t="s">
        <v>2782</v>
      </c>
      <c r="G1278" s="18" t="s">
        <v>173</v>
      </c>
      <c r="H1278" s="18" t="s">
        <v>615</v>
      </c>
      <c r="I1278" s="103">
        <f t="shared" si="107"/>
        <v>0</v>
      </c>
      <c r="J1278" s="103"/>
      <c r="K1278" s="103"/>
      <c r="L1278" s="103"/>
      <c r="M1278" s="18" t="s">
        <v>2619</v>
      </c>
      <c r="N1278" s="18" t="s">
        <v>42</v>
      </c>
      <c r="O1278" s="18" t="s">
        <v>35</v>
      </c>
      <c r="P1278" s="18"/>
    </row>
    <row r="1279" s="81" customFormat="1" ht="38" customHeight="1" spans="1:16">
      <c r="A1279" s="119" t="s">
        <v>2783</v>
      </c>
      <c r="B1279" s="18">
        <v>1</v>
      </c>
      <c r="C1279" s="18" t="s">
        <v>24</v>
      </c>
      <c r="D1279" s="18" t="s">
        <v>1167</v>
      </c>
      <c r="E1279" s="18">
        <v>10854</v>
      </c>
      <c r="F1279" s="18" t="s">
        <v>2784</v>
      </c>
      <c r="G1279" s="18" t="s">
        <v>176</v>
      </c>
      <c r="H1279" s="18" t="s">
        <v>615</v>
      </c>
      <c r="I1279" s="103">
        <f t="shared" si="107"/>
        <v>0</v>
      </c>
      <c r="J1279" s="103"/>
      <c r="K1279" s="103"/>
      <c r="L1279" s="103"/>
      <c r="M1279" s="18" t="s">
        <v>2619</v>
      </c>
      <c r="N1279" s="18" t="s">
        <v>42</v>
      </c>
      <c r="O1279" s="18" t="s">
        <v>35</v>
      </c>
      <c r="P1279" s="18"/>
    </row>
    <row r="1280" s="81" customFormat="1" ht="38" customHeight="1" spans="1:16">
      <c r="A1280" s="119" t="s">
        <v>2785</v>
      </c>
      <c r="B1280" s="18">
        <v>1</v>
      </c>
      <c r="C1280" s="18" t="s">
        <v>24</v>
      </c>
      <c r="D1280" s="18" t="s">
        <v>1167</v>
      </c>
      <c r="E1280" s="18">
        <v>7994</v>
      </c>
      <c r="F1280" s="18" t="s">
        <v>2786</v>
      </c>
      <c r="G1280" s="18" t="s">
        <v>425</v>
      </c>
      <c r="H1280" s="18" t="s">
        <v>615</v>
      </c>
      <c r="I1280" s="103">
        <f t="shared" si="107"/>
        <v>0</v>
      </c>
      <c r="J1280" s="103"/>
      <c r="K1280" s="103"/>
      <c r="L1280" s="103"/>
      <c r="M1280" s="18" t="s">
        <v>2619</v>
      </c>
      <c r="N1280" s="18" t="s">
        <v>42</v>
      </c>
      <c r="O1280" s="18" t="s">
        <v>35</v>
      </c>
      <c r="P1280" s="18"/>
    </row>
    <row r="1281" s="81" customFormat="1" ht="38" customHeight="1" spans="1:16">
      <c r="A1281" s="119" t="s">
        <v>2787</v>
      </c>
      <c r="B1281" s="18">
        <v>1</v>
      </c>
      <c r="C1281" s="18" t="s">
        <v>24</v>
      </c>
      <c r="D1281" s="18" t="s">
        <v>1167</v>
      </c>
      <c r="E1281" s="18">
        <v>11930</v>
      </c>
      <c r="F1281" s="18" t="s">
        <v>2788</v>
      </c>
      <c r="G1281" s="18" t="s">
        <v>257</v>
      </c>
      <c r="H1281" s="18" t="s">
        <v>615</v>
      </c>
      <c r="I1281" s="103">
        <f t="shared" si="107"/>
        <v>0</v>
      </c>
      <c r="J1281" s="103"/>
      <c r="K1281" s="103"/>
      <c r="L1281" s="103"/>
      <c r="M1281" s="18" t="s">
        <v>2619</v>
      </c>
      <c r="N1281" s="18" t="s">
        <v>42</v>
      </c>
      <c r="O1281" s="18" t="s">
        <v>35</v>
      </c>
      <c r="P1281" s="18"/>
    </row>
    <row r="1282" s="81" customFormat="1" ht="36" customHeight="1" spans="1:16">
      <c r="A1282" s="119" t="s">
        <v>2789</v>
      </c>
      <c r="B1282" s="18">
        <f>SUM(B1283:B1300)</f>
        <v>18</v>
      </c>
      <c r="C1282" s="18"/>
      <c r="D1282" s="18" t="s">
        <v>1167</v>
      </c>
      <c r="E1282" s="18" t="s">
        <v>20</v>
      </c>
      <c r="F1282" s="18" t="s">
        <v>2790</v>
      </c>
      <c r="G1282" s="18"/>
      <c r="H1282" s="18"/>
      <c r="I1282" s="103">
        <f>SUM(I1283:I1300)</f>
        <v>0</v>
      </c>
      <c r="J1282" s="103">
        <f>SUM(J1283:J1300)</f>
        <v>0</v>
      </c>
      <c r="K1282" s="103">
        <f>SUM(K1283:K1300)</f>
        <v>0</v>
      </c>
      <c r="L1282" s="103">
        <f>SUM(L1283:L1300)</f>
        <v>0</v>
      </c>
      <c r="M1282" s="18"/>
      <c r="N1282" s="18"/>
      <c r="O1282" s="18"/>
      <c r="P1282" s="18"/>
    </row>
    <row r="1283" s="81" customFormat="1" ht="35" customHeight="1" spans="1:16">
      <c r="A1283" s="119" t="s">
        <v>2791</v>
      </c>
      <c r="B1283" s="18">
        <v>1</v>
      </c>
      <c r="C1283" s="18" t="s">
        <v>24</v>
      </c>
      <c r="D1283" s="18" t="s">
        <v>1167</v>
      </c>
      <c r="E1283" s="18">
        <v>1158</v>
      </c>
      <c r="F1283" s="18" t="s">
        <v>2792</v>
      </c>
      <c r="G1283" s="18" t="s">
        <v>194</v>
      </c>
      <c r="H1283" s="18" t="s">
        <v>615</v>
      </c>
      <c r="I1283" s="103">
        <f t="shared" ref="I1283:I1296" si="108">J1283+K1283+L1283</f>
        <v>0</v>
      </c>
      <c r="J1283" s="103"/>
      <c r="K1283" s="103"/>
      <c r="L1283" s="103"/>
      <c r="M1283" s="18" t="s">
        <v>2619</v>
      </c>
      <c r="N1283" s="18" t="s">
        <v>42</v>
      </c>
      <c r="O1283" s="18" t="s">
        <v>35</v>
      </c>
      <c r="P1283" s="18"/>
    </row>
    <row r="1284" s="81" customFormat="1" ht="35" customHeight="1" spans="1:16">
      <c r="A1284" s="119" t="s">
        <v>2793</v>
      </c>
      <c r="B1284" s="18">
        <v>1</v>
      </c>
      <c r="C1284" s="18" t="s">
        <v>24</v>
      </c>
      <c r="D1284" s="18" t="s">
        <v>1167</v>
      </c>
      <c r="E1284" s="18">
        <v>632</v>
      </c>
      <c r="F1284" s="18" t="s">
        <v>2794</v>
      </c>
      <c r="G1284" s="18" t="s">
        <v>159</v>
      </c>
      <c r="H1284" s="18" t="s">
        <v>615</v>
      </c>
      <c r="I1284" s="103">
        <f t="shared" si="108"/>
        <v>0</v>
      </c>
      <c r="J1284" s="103"/>
      <c r="K1284" s="103"/>
      <c r="L1284" s="103"/>
      <c r="M1284" s="18" t="s">
        <v>2619</v>
      </c>
      <c r="N1284" s="18" t="s">
        <v>42</v>
      </c>
      <c r="O1284" s="18" t="s">
        <v>35</v>
      </c>
      <c r="P1284" s="18"/>
    </row>
    <row r="1285" s="81" customFormat="1" ht="35" customHeight="1" spans="1:16">
      <c r="A1285" s="119" t="s">
        <v>2795</v>
      </c>
      <c r="B1285" s="18">
        <v>1</v>
      </c>
      <c r="C1285" s="18" t="s">
        <v>24</v>
      </c>
      <c r="D1285" s="18" t="s">
        <v>1167</v>
      </c>
      <c r="E1285" s="18">
        <v>390</v>
      </c>
      <c r="F1285" s="18" t="s">
        <v>2796</v>
      </c>
      <c r="G1285" s="18" t="s">
        <v>191</v>
      </c>
      <c r="H1285" s="18" t="s">
        <v>615</v>
      </c>
      <c r="I1285" s="103">
        <f t="shared" si="108"/>
        <v>0</v>
      </c>
      <c r="J1285" s="103"/>
      <c r="K1285" s="103"/>
      <c r="L1285" s="103"/>
      <c r="M1285" s="18" t="s">
        <v>2619</v>
      </c>
      <c r="N1285" s="18" t="s">
        <v>42</v>
      </c>
      <c r="O1285" s="18" t="s">
        <v>35</v>
      </c>
      <c r="P1285" s="18"/>
    </row>
    <row r="1286" s="81" customFormat="1" ht="35" customHeight="1" spans="1:16">
      <c r="A1286" s="119" t="s">
        <v>2797</v>
      </c>
      <c r="B1286" s="18">
        <v>1</v>
      </c>
      <c r="C1286" s="18" t="s">
        <v>24</v>
      </c>
      <c r="D1286" s="18" t="s">
        <v>1167</v>
      </c>
      <c r="E1286" s="18">
        <v>870</v>
      </c>
      <c r="F1286" s="18" t="s">
        <v>2798</v>
      </c>
      <c r="G1286" s="18" t="s">
        <v>188</v>
      </c>
      <c r="H1286" s="18" t="s">
        <v>615</v>
      </c>
      <c r="I1286" s="103">
        <f t="shared" si="108"/>
        <v>0</v>
      </c>
      <c r="J1286" s="103"/>
      <c r="K1286" s="103"/>
      <c r="L1286" s="103"/>
      <c r="M1286" s="18" t="s">
        <v>2619</v>
      </c>
      <c r="N1286" s="18" t="s">
        <v>42</v>
      </c>
      <c r="O1286" s="18" t="s">
        <v>35</v>
      </c>
      <c r="P1286" s="18"/>
    </row>
    <row r="1287" s="81" customFormat="1" ht="35" customHeight="1" spans="1:16">
      <c r="A1287" s="119" t="s">
        <v>2799</v>
      </c>
      <c r="B1287" s="18">
        <v>1</v>
      </c>
      <c r="C1287" s="18" t="s">
        <v>24</v>
      </c>
      <c r="D1287" s="18" t="s">
        <v>1167</v>
      </c>
      <c r="E1287" s="18">
        <v>324</v>
      </c>
      <c r="F1287" s="18" t="s">
        <v>2800</v>
      </c>
      <c r="G1287" s="18" t="s">
        <v>185</v>
      </c>
      <c r="H1287" s="18" t="s">
        <v>615</v>
      </c>
      <c r="I1287" s="103">
        <f t="shared" si="108"/>
        <v>0</v>
      </c>
      <c r="J1287" s="103"/>
      <c r="K1287" s="103"/>
      <c r="L1287" s="103"/>
      <c r="M1287" s="18" t="s">
        <v>2619</v>
      </c>
      <c r="N1287" s="18" t="s">
        <v>42</v>
      </c>
      <c r="O1287" s="18" t="s">
        <v>35</v>
      </c>
      <c r="P1287" s="18"/>
    </row>
    <row r="1288" s="81" customFormat="1" ht="35" customHeight="1" spans="1:16">
      <c r="A1288" s="119" t="s">
        <v>2801</v>
      </c>
      <c r="B1288" s="18">
        <v>1</v>
      </c>
      <c r="C1288" s="18" t="s">
        <v>24</v>
      </c>
      <c r="D1288" s="18" t="s">
        <v>1167</v>
      </c>
      <c r="E1288" s="18">
        <v>990</v>
      </c>
      <c r="F1288" s="18" t="s">
        <v>2802</v>
      </c>
      <c r="G1288" s="18" t="s">
        <v>32</v>
      </c>
      <c r="H1288" s="18" t="s">
        <v>615</v>
      </c>
      <c r="I1288" s="103">
        <f t="shared" si="108"/>
        <v>0</v>
      </c>
      <c r="J1288" s="103"/>
      <c r="K1288" s="103"/>
      <c r="L1288" s="103"/>
      <c r="M1288" s="18" t="s">
        <v>2619</v>
      </c>
      <c r="N1288" s="18" t="s">
        <v>42</v>
      </c>
      <c r="O1288" s="18" t="s">
        <v>35</v>
      </c>
      <c r="P1288" s="18"/>
    </row>
    <row r="1289" s="81" customFormat="1" ht="35" customHeight="1" spans="1:16">
      <c r="A1289" s="119" t="s">
        <v>2803</v>
      </c>
      <c r="B1289" s="18">
        <v>1</v>
      </c>
      <c r="C1289" s="18" t="s">
        <v>24</v>
      </c>
      <c r="D1289" s="18" t="s">
        <v>1167</v>
      </c>
      <c r="E1289" s="18">
        <v>450</v>
      </c>
      <c r="F1289" s="18" t="s">
        <v>2804</v>
      </c>
      <c r="G1289" s="18" t="s">
        <v>229</v>
      </c>
      <c r="H1289" s="18" t="s">
        <v>615</v>
      </c>
      <c r="I1289" s="103">
        <f t="shared" si="108"/>
        <v>0</v>
      </c>
      <c r="J1289" s="103"/>
      <c r="K1289" s="103"/>
      <c r="L1289" s="103"/>
      <c r="M1289" s="18" t="s">
        <v>2619</v>
      </c>
      <c r="N1289" s="18" t="s">
        <v>42</v>
      </c>
      <c r="O1289" s="18" t="s">
        <v>35</v>
      </c>
      <c r="P1289" s="18"/>
    </row>
    <row r="1290" s="81" customFormat="1" ht="35" customHeight="1" spans="1:16">
      <c r="A1290" s="119" t="s">
        <v>2805</v>
      </c>
      <c r="B1290" s="18">
        <v>1</v>
      </c>
      <c r="C1290" s="18" t="s">
        <v>24</v>
      </c>
      <c r="D1290" s="18" t="s">
        <v>1167</v>
      </c>
      <c r="E1290" s="18">
        <v>790</v>
      </c>
      <c r="F1290" s="18" t="s">
        <v>2806</v>
      </c>
      <c r="G1290" s="18" t="s">
        <v>168</v>
      </c>
      <c r="H1290" s="18">
        <v>2022</v>
      </c>
      <c r="I1290" s="103">
        <f t="shared" si="108"/>
        <v>0</v>
      </c>
      <c r="J1290" s="103"/>
      <c r="K1290" s="103"/>
      <c r="L1290" s="103"/>
      <c r="M1290" s="18" t="s">
        <v>2619</v>
      </c>
      <c r="N1290" s="18" t="s">
        <v>42</v>
      </c>
      <c r="O1290" s="18" t="s">
        <v>35</v>
      </c>
      <c r="P1290" s="18"/>
    </row>
    <row r="1291" s="81" customFormat="1" ht="35" customHeight="1" spans="1:16">
      <c r="A1291" s="119" t="s">
        <v>2807</v>
      </c>
      <c r="B1291" s="18">
        <v>1</v>
      </c>
      <c r="C1291" s="18" t="s">
        <v>24</v>
      </c>
      <c r="D1291" s="18" t="s">
        <v>1167</v>
      </c>
      <c r="E1291" s="18">
        <v>370</v>
      </c>
      <c r="F1291" s="18" t="s">
        <v>2808</v>
      </c>
      <c r="G1291" s="18" t="s">
        <v>165</v>
      </c>
      <c r="H1291" s="18" t="s">
        <v>615</v>
      </c>
      <c r="I1291" s="103">
        <f t="shared" si="108"/>
        <v>0</v>
      </c>
      <c r="J1291" s="103"/>
      <c r="K1291" s="103"/>
      <c r="L1291" s="103"/>
      <c r="M1291" s="18" t="s">
        <v>2619</v>
      </c>
      <c r="N1291" s="18" t="s">
        <v>42</v>
      </c>
      <c r="O1291" s="18" t="s">
        <v>35</v>
      </c>
      <c r="P1291" s="18"/>
    </row>
    <row r="1292" s="81" customFormat="1" ht="35" customHeight="1" spans="1:16">
      <c r="A1292" s="119" t="s">
        <v>2809</v>
      </c>
      <c r="B1292" s="18">
        <v>1</v>
      </c>
      <c r="C1292" s="18" t="s">
        <v>24</v>
      </c>
      <c r="D1292" s="18" t="s">
        <v>1167</v>
      </c>
      <c r="E1292" s="18">
        <v>586</v>
      </c>
      <c r="F1292" s="18" t="s">
        <v>2810</v>
      </c>
      <c r="G1292" s="18" t="s">
        <v>162</v>
      </c>
      <c r="H1292" s="18" t="s">
        <v>615</v>
      </c>
      <c r="I1292" s="103">
        <f t="shared" si="108"/>
        <v>0</v>
      </c>
      <c r="J1292" s="103"/>
      <c r="K1292" s="103"/>
      <c r="L1292" s="103"/>
      <c r="M1292" s="18" t="s">
        <v>2619</v>
      </c>
      <c r="N1292" s="18" t="s">
        <v>42</v>
      </c>
      <c r="O1292" s="18" t="s">
        <v>35</v>
      </c>
      <c r="P1292" s="18"/>
    </row>
    <row r="1293" s="81" customFormat="1" ht="35" customHeight="1" spans="1:16">
      <c r="A1293" s="119" t="s">
        <v>2811</v>
      </c>
      <c r="B1293" s="18">
        <v>1</v>
      </c>
      <c r="C1293" s="18" t="s">
        <v>24</v>
      </c>
      <c r="D1293" s="18" t="s">
        <v>1167</v>
      </c>
      <c r="E1293" s="18">
        <v>434</v>
      </c>
      <c r="F1293" s="18" t="s">
        <v>2812</v>
      </c>
      <c r="G1293" s="18" t="s">
        <v>303</v>
      </c>
      <c r="H1293" s="18" t="s">
        <v>615</v>
      </c>
      <c r="I1293" s="103">
        <f t="shared" si="108"/>
        <v>0</v>
      </c>
      <c r="J1293" s="103"/>
      <c r="K1293" s="103"/>
      <c r="L1293" s="103"/>
      <c r="M1293" s="18" t="s">
        <v>2619</v>
      </c>
      <c r="N1293" s="18" t="s">
        <v>42</v>
      </c>
      <c r="O1293" s="18" t="s">
        <v>35</v>
      </c>
      <c r="P1293" s="18"/>
    </row>
    <row r="1294" s="81" customFormat="1" ht="35" customHeight="1" spans="1:16">
      <c r="A1294" s="119" t="s">
        <v>2813</v>
      </c>
      <c r="B1294" s="18">
        <v>1</v>
      </c>
      <c r="C1294" s="18" t="s">
        <v>24</v>
      </c>
      <c r="D1294" s="18" t="s">
        <v>1167</v>
      </c>
      <c r="E1294" s="18">
        <v>718</v>
      </c>
      <c r="F1294" s="18" t="s">
        <v>2814</v>
      </c>
      <c r="G1294" s="18" t="s">
        <v>179</v>
      </c>
      <c r="H1294" s="18" t="s">
        <v>615</v>
      </c>
      <c r="I1294" s="103">
        <f t="shared" si="108"/>
        <v>0</v>
      </c>
      <c r="J1294" s="103"/>
      <c r="K1294" s="103"/>
      <c r="L1294" s="103"/>
      <c r="M1294" s="18" t="s">
        <v>2619</v>
      </c>
      <c r="N1294" s="18" t="s">
        <v>42</v>
      </c>
      <c r="O1294" s="18" t="s">
        <v>35</v>
      </c>
      <c r="P1294" s="18"/>
    </row>
    <row r="1295" s="81" customFormat="1" ht="35" customHeight="1" spans="1:16">
      <c r="A1295" s="119" t="s">
        <v>2815</v>
      </c>
      <c r="B1295" s="18">
        <v>1</v>
      </c>
      <c r="C1295" s="18" t="s">
        <v>24</v>
      </c>
      <c r="D1295" s="18" t="s">
        <v>1167</v>
      </c>
      <c r="E1295" s="18">
        <v>386</v>
      </c>
      <c r="F1295" s="18" t="s">
        <v>2816</v>
      </c>
      <c r="G1295" s="18" t="s">
        <v>182</v>
      </c>
      <c r="H1295" s="18" t="s">
        <v>615</v>
      </c>
      <c r="I1295" s="103">
        <f t="shared" si="108"/>
        <v>0</v>
      </c>
      <c r="J1295" s="103"/>
      <c r="K1295" s="103"/>
      <c r="L1295" s="103"/>
      <c r="M1295" s="18" t="s">
        <v>2619</v>
      </c>
      <c r="N1295" s="18" t="s">
        <v>42</v>
      </c>
      <c r="O1295" s="18" t="s">
        <v>35</v>
      </c>
      <c r="P1295" s="18"/>
    </row>
    <row r="1296" s="81" customFormat="1" ht="35" customHeight="1" spans="1:16">
      <c r="A1296" s="119" t="s">
        <v>2817</v>
      </c>
      <c r="B1296" s="18">
        <v>1</v>
      </c>
      <c r="C1296" s="18" t="s">
        <v>24</v>
      </c>
      <c r="D1296" s="18" t="s">
        <v>1167</v>
      </c>
      <c r="E1296" s="18">
        <v>678</v>
      </c>
      <c r="F1296" s="18" t="s">
        <v>2818</v>
      </c>
      <c r="G1296" s="18" t="s">
        <v>58</v>
      </c>
      <c r="H1296" s="18" t="s">
        <v>615</v>
      </c>
      <c r="I1296" s="103">
        <f t="shared" si="108"/>
        <v>0</v>
      </c>
      <c r="J1296" s="103"/>
      <c r="K1296" s="103"/>
      <c r="L1296" s="103"/>
      <c r="M1296" s="18" t="s">
        <v>2619</v>
      </c>
      <c r="N1296" s="18" t="s">
        <v>42</v>
      </c>
      <c r="O1296" s="18" t="s">
        <v>35</v>
      </c>
      <c r="P1296" s="18"/>
    </row>
    <row r="1297" s="81" customFormat="1" ht="35" customHeight="1" spans="1:16">
      <c r="A1297" s="119" t="s">
        <v>2819</v>
      </c>
      <c r="B1297" s="18">
        <v>1</v>
      </c>
      <c r="C1297" s="18" t="s">
        <v>24</v>
      </c>
      <c r="D1297" s="18" t="s">
        <v>1167</v>
      </c>
      <c r="E1297" s="18">
        <v>458</v>
      </c>
      <c r="F1297" s="18" t="s">
        <v>2820</v>
      </c>
      <c r="G1297" s="18" t="s">
        <v>173</v>
      </c>
      <c r="H1297" s="18" t="s">
        <v>615</v>
      </c>
      <c r="I1297" s="103">
        <f t="shared" ref="I1297:I1320" si="109">J1297+K1297+L1297</f>
        <v>0</v>
      </c>
      <c r="J1297" s="103"/>
      <c r="K1297" s="103"/>
      <c r="L1297" s="103"/>
      <c r="M1297" s="18" t="s">
        <v>2619</v>
      </c>
      <c r="N1297" s="18" t="s">
        <v>42</v>
      </c>
      <c r="O1297" s="18" t="s">
        <v>35</v>
      </c>
      <c r="P1297" s="18"/>
    </row>
    <row r="1298" s="81" customFormat="1" ht="35" customHeight="1" spans="1:16">
      <c r="A1298" s="119" t="s">
        <v>2821</v>
      </c>
      <c r="B1298" s="18">
        <v>1</v>
      </c>
      <c r="C1298" s="18" t="s">
        <v>24</v>
      </c>
      <c r="D1298" s="18" t="s">
        <v>1167</v>
      </c>
      <c r="E1298" s="18">
        <v>290</v>
      </c>
      <c r="F1298" s="18" t="s">
        <v>2822</v>
      </c>
      <c r="G1298" s="18" t="s">
        <v>176</v>
      </c>
      <c r="H1298" s="18" t="s">
        <v>615</v>
      </c>
      <c r="I1298" s="103">
        <f t="shared" si="109"/>
        <v>0</v>
      </c>
      <c r="J1298" s="103"/>
      <c r="K1298" s="103"/>
      <c r="L1298" s="103"/>
      <c r="M1298" s="18" t="s">
        <v>2619</v>
      </c>
      <c r="N1298" s="18" t="s">
        <v>42</v>
      </c>
      <c r="O1298" s="18" t="s">
        <v>35</v>
      </c>
      <c r="P1298" s="18"/>
    </row>
    <row r="1299" s="81" customFormat="1" ht="35" customHeight="1" spans="1:16">
      <c r="A1299" s="119" t="s">
        <v>2823</v>
      </c>
      <c r="B1299" s="18">
        <v>1</v>
      </c>
      <c r="C1299" s="18" t="s">
        <v>24</v>
      </c>
      <c r="D1299" s="18" t="s">
        <v>1167</v>
      </c>
      <c r="E1299" s="18">
        <v>406</v>
      </c>
      <c r="F1299" s="18" t="s">
        <v>2824</v>
      </c>
      <c r="G1299" s="18" t="s">
        <v>425</v>
      </c>
      <c r="H1299" s="18" t="s">
        <v>615</v>
      </c>
      <c r="I1299" s="103">
        <f t="shared" si="109"/>
        <v>0</v>
      </c>
      <c r="J1299" s="103"/>
      <c r="K1299" s="103"/>
      <c r="L1299" s="103"/>
      <c r="M1299" s="18" t="s">
        <v>2619</v>
      </c>
      <c r="N1299" s="18" t="s">
        <v>42</v>
      </c>
      <c r="O1299" s="18" t="s">
        <v>35</v>
      </c>
      <c r="P1299" s="18"/>
    </row>
    <row r="1300" s="81" customFormat="1" ht="35" customHeight="1" spans="1:16">
      <c r="A1300" s="119" t="s">
        <v>2825</v>
      </c>
      <c r="B1300" s="18">
        <v>1</v>
      </c>
      <c r="C1300" s="18" t="s">
        <v>24</v>
      </c>
      <c r="D1300" s="18" t="s">
        <v>1167</v>
      </c>
      <c r="E1300" s="18">
        <v>1070</v>
      </c>
      <c r="F1300" s="18" t="s">
        <v>2826</v>
      </c>
      <c r="G1300" s="18" t="s">
        <v>257</v>
      </c>
      <c r="H1300" s="18" t="s">
        <v>615</v>
      </c>
      <c r="I1300" s="103">
        <f t="shared" si="109"/>
        <v>0</v>
      </c>
      <c r="J1300" s="103"/>
      <c r="K1300" s="103"/>
      <c r="L1300" s="103"/>
      <c r="M1300" s="18" t="s">
        <v>2619</v>
      </c>
      <c r="N1300" s="18" t="s">
        <v>42</v>
      </c>
      <c r="O1300" s="18" t="s">
        <v>35</v>
      </c>
      <c r="P1300" s="18"/>
    </row>
    <row r="1301" s="81" customFormat="1" ht="29" customHeight="1" spans="1:16">
      <c r="A1301" s="119" t="s">
        <v>2827</v>
      </c>
      <c r="B1301" s="18">
        <f>SUM(B1302:B1319)</f>
        <v>18</v>
      </c>
      <c r="C1301" s="18"/>
      <c r="D1301" s="18" t="s">
        <v>1167</v>
      </c>
      <c r="E1301" s="18" t="s">
        <v>20</v>
      </c>
      <c r="F1301" s="18" t="s">
        <v>2828</v>
      </c>
      <c r="G1301" s="18"/>
      <c r="H1301" s="18"/>
      <c r="I1301" s="103">
        <f t="shared" ref="I1301:L1301" si="110">SUM(I1302:I1319)</f>
        <v>798.98</v>
      </c>
      <c r="J1301" s="103">
        <f t="shared" si="110"/>
        <v>0</v>
      </c>
      <c r="K1301" s="103">
        <f t="shared" si="110"/>
        <v>798.98</v>
      </c>
      <c r="L1301" s="103">
        <f t="shared" si="110"/>
        <v>0</v>
      </c>
      <c r="M1301" s="18"/>
      <c r="N1301" s="18"/>
      <c r="O1301" s="18"/>
      <c r="P1301" s="18"/>
    </row>
    <row r="1302" s="4" customFormat="1" ht="50" customHeight="1" spans="1:16">
      <c r="A1302" s="134" t="s">
        <v>2829</v>
      </c>
      <c r="B1302" s="94">
        <v>1</v>
      </c>
      <c r="C1302" s="94" t="s">
        <v>587</v>
      </c>
      <c r="D1302" s="94" t="s">
        <v>1167</v>
      </c>
      <c r="E1302" s="94">
        <v>6579</v>
      </c>
      <c r="F1302" s="93" t="s">
        <v>2830</v>
      </c>
      <c r="G1302" s="94" t="s">
        <v>32</v>
      </c>
      <c r="H1302" s="94" t="s">
        <v>615</v>
      </c>
      <c r="I1302" s="94">
        <f t="shared" si="109"/>
        <v>65.79</v>
      </c>
      <c r="J1302" s="104"/>
      <c r="K1302" s="104">
        <v>65.79</v>
      </c>
      <c r="L1302" s="104"/>
      <c r="M1302" s="94" t="s">
        <v>1207</v>
      </c>
      <c r="N1302" s="94" t="s">
        <v>42</v>
      </c>
      <c r="O1302" s="94" t="s">
        <v>35</v>
      </c>
      <c r="P1302" s="94"/>
    </row>
    <row r="1303" s="4" customFormat="1" ht="50" customHeight="1" spans="1:16">
      <c r="A1303" s="134" t="s">
        <v>2831</v>
      </c>
      <c r="B1303" s="94">
        <v>1</v>
      </c>
      <c r="C1303" s="94" t="s">
        <v>587</v>
      </c>
      <c r="D1303" s="94" t="s">
        <v>1167</v>
      </c>
      <c r="E1303" s="94">
        <v>2638</v>
      </c>
      <c r="F1303" s="93" t="s">
        <v>2830</v>
      </c>
      <c r="G1303" s="94" t="s">
        <v>257</v>
      </c>
      <c r="H1303" s="94" t="s">
        <v>615</v>
      </c>
      <c r="I1303" s="94">
        <f t="shared" si="109"/>
        <v>26.38</v>
      </c>
      <c r="J1303" s="104"/>
      <c r="K1303" s="104">
        <v>26.38</v>
      </c>
      <c r="L1303" s="104"/>
      <c r="M1303" s="94" t="s">
        <v>1207</v>
      </c>
      <c r="N1303" s="94" t="s">
        <v>42</v>
      </c>
      <c r="O1303" s="94" t="s">
        <v>35</v>
      </c>
      <c r="P1303" s="94"/>
    </row>
    <row r="1304" s="4" customFormat="1" ht="50" customHeight="1" spans="1:16">
      <c r="A1304" s="134" t="s">
        <v>2832</v>
      </c>
      <c r="B1304" s="94">
        <v>1</v>
      </c>
      <c r="C1304" s="94" t="s">
        <v>587</v>
      </c>
      <c r="D1304" s="94" t="s">
        <v>1167</v>
      </c>
      <c r="E1304" s="94">
        <v>2151</v>
      </c>
      <c r="F1304" s="93" t="s">
        <v>2830</v>
      </c>
      <c r="G1304" s="94" t="s">
        <v>185</v>
      </c>
      <c r="H1304" s="94" t="s">
        <v>615</v>
      </c>
      <c r="I1304" s="94">
        <f t="shared" si="109"/>
        <v>21.51</v>
      </c>
      <c r="J1304" s="104"/>
      <c r="K1304" s="104">
        <v>21.51</v>
      </c>
      <c r="L1304" s="104"/>
      <c r="M1304" s="94" t="s">
        <v>1207</v>
      </c>
      <c r="N1304" s="94" t="s">
        <v>42</v>
      </c>
      <c r="O1304" s="94" t="s">
        <v>35</v>
      </c>
      <c r="P1304" s="94"/>
    </row>
    <row r="1305" s="4" customFormat="1" ht="50" customHeight="1" spans="1:16">
      <c r="A1305" s="134" t="s">
        <v>2833</v>
      </c>
      <c r="B1305" s="94">
        <v>1</v>
      </c>
      <c r="C1305" s="94" t="s">
        <v>587</v>
      </c>
      <c r="D1305" s="94" t="s">
        <v>1167</v>
      </c>
      <c r="E1305" s="94">
        <v>1581</v>
      </c>
      <c r="F1305" s="93" t="s">
        <v>2830</v>
      </c>
      <c r="G1305" s="94" t="s">
        <v>425</v>
      </c>
      <c r="H1305" s="94" t="s">
        <v>615</v>
      </c>
      <c r="I1305" s="94">
        <f t="shared" si="109"/>
        <v>15.81</v>
      </c>
      <c r="J1305" s="104"/>
      <c r="K1305" s="104">
        <v>15.81</v>
      </c>
      <c r="L1305" s="104"/>
      <c r="M1305" s="94" t="s">
        <v>1207</v>
      </c>
      <c r="N1305" s="94" t="s">
        <v>42</v>
      </c>
      <c r="O1305" s="94" t="s">
        <v>35</v>
      </c>
      <c r="P1305" s="94"/>
    </row>
    <row r="1306" s="4" customFormat="1" ht="50" customHeight="1" spans="1:16">
      <c r="A1306" s="134" t="s">
        <v>2834</v>
      </c>
      <c r="B1306" s="94">
        <v>1</v>
      </c>
      <c r="C1306" s="94" t="s">
        <v>587</v>
      </c>
      <c r="D1306" s="94" t="s">
        <v>1167</v>
      </c>
      <c r="E1306" s="94">
        <v>1645</v>
      </c>
      <c r="F1306" s="93" t="s">
        <v>2830</v>
      </c>
      <c r="G1306" s="94" t="s">
        <v>191</v>
      </c>
      <c r="H1306" s="94" t="s">
        <v>615</v>
      </c>
      <c r="I1306" s="94">
        <f t="shared" si="109"/>
        <v>16.45</v>
      </c>
      <c r="J1306" s="104"/>
      <c r="K1306" s="104">
        <v>16.45</v>
      </c>
      <c r="L1306" s="104"/>
      <c r="M1306" s="94" t="s">
        <v>1207</v>
      </c>
      <c r="N1306" s="94" t="s">
        <v>42</v>
      </c>
      <c r="O1306" s="94" t="s">
        <v>35</v>
      </c>
      <c r="P1306" s="94"/>
    </row>
    <row r="1307" s="4" customFormat="1" ht="50" customHeight="1" spans="1:16">
      <c r="A1307" s="134" t="s">
        <v>2835</v>
      </c>
      <c r="B1307" s="94">
        <v>1</v>
      </c>
      <c r="C1307" s="94" t="s">
        <v>587</v>
      </c>
      <c r="D1307" s="94" t="s">
        <v>1167</v>
      </c>
      <c r="E1307" s="94">
        <v>5970</v>
      </c>
      <c r="F1307" s="93" t="s">
        <v>2830</v>
      </c>
      <c r="G1307" s="94" t="s">
        <v>168</v>
      </c>
      <c r="H1307" s="94" t="s">
        <v>615</v>
      </c>
      <c r="I1307" s="94">
        <f t="shared" si="109"/>
        <v>59.7</v>
      </c>
      <c r="J1307" s="104"/>
      <c r="K1307" s="104">
        <v>59.7</v>
      </c>
      <c r="L1307" s="104"/>
      <c r="M1307" s="94" t="s">
        <v>1207</v>
      </c>
      <c r="N1307" s="94" t="s">
        <v>42</v>
      </c>
      <c r="O1307" s="94" t="s">
        <v>35</v>
      </c>
      <c r="P1307" s="94"/>
    </row>
    <row r="1308" s="4" customFormat="1" ht="50" customHeight="1" spans="1:16">
      <c r="A1308" s="134" t="s">
        <v>2836</v>
      </c>
      <c r="B1308" s="94">
        <v>1</v>
      </c>
      <c r="C1308" s="94" t="s">
        <v>587</v>
      </c>
      <c r="D1308" s="94" t="s">
        <v>1167</v>
      </c>
      <c r="E1308" s="94">
        <v>6472</v>
      </c>
      <c r="F1308" s="93" t="s">
        <v>2830</v>
      </c>
      <c r="G1308" s="94" t="s">
        <v>159</v>
      </c>
      <c r="H1308" s="94" t="s">
        <v>615</v>
      </c>
      <c r="I1308" s="94">
        <f t="shared" si="109"/>
        <v>64.72</v>
      </c>
      <c r="J1308" s="104"/>
      <c r="K1308" s="104">
        <v>64.72</v>
      </c>
      <c r="L1308" s="104"/>
      <c r="M1308" s="94" t="s">
        <v>1207</v>
      </c>
      <c r="N1308" s="94" t="s">
        <v>42</v>
      </c>
      <c r="O1308" s="94" t="s">
        <v>35</v>
      </c>
      <c r="P1308" s="94"/>
    </row>
    <row r="1309" s="4" customFormat="1" ht="50" customHeight="1" spans="1:16">
      <c r="A1309" s="134" t="s">
        <v>2837</v>
      </c>
      <c r="B1309" s="94">
        <v>1</v>
      </c>
      <c r="C1309" s="94" t="s">
        <v>587</v>
      </c>
      <c r="D1309" s="94" t="s">
        <v>1167</v>
      </c>
      <c r="E1309" s="94">
        <v>5564</v>
      </c>
      <c r="F1309" s="93" t="s">
        <v>2830</v>
      </c>
      <c r="G1309" s="94" t="s">
        <v>194</v>
      </c>
      <c r="H1309" s="94" t="s">
        <v>615</v>
      </c>
      <c r="I1309" s="94">
        <f t="shared" si="109"/>
        <v>55.64</v>
      </c>
      <c r="J1309" s="104"/>
      <c r="K1309" s="104">
        <v>55.64</v>
      </c>
      <c r="L1309" s="104"/>
      <c r="M1309" s="94" t="s">
        <v>1207</v>
      </c>
      <c r="N1309" s="94" t="s">
        <v>42</v>
      </c>
      <c r="O1309" s="94" t="s">
        <v>35</v>
      </c>
      <c r="P1309" s="94"/>
    </row>
    <row r="1310" s="4" customFormat="1" ht="50" customHeight="1" spans="1:16">
      <c r="A1310" s="134" t="s">
        <v>2838</v>
      </c>
      <c r="B1310" s="94">
        <v>1</v>
      </c>
      <c r="C1310" s="94" t="s">
        <v>587</v>
      </c>
      <c r="D1310" s="94" t="s">
        <v>1167</v>
      </c>
      <c r="E1310" s="94">
        <v>5328</v>
      </c>
      <c r="F1310" s="93" t="s">
        <v>2830</v>
      </c>
      <c r="G1310" s="94" t="s">
        <v>179</v>
      </c>
      <c r="H1310" s="94" t="s">
        <v>615</v>
      </c>
      <c r="I1310" s="94">
        <f t="shared" si="109"/>
        <v>53.28</v>
      </c>
      <c r="J1310" s="104"/>
      <c r="K1310" s="104">
        <v>53.28</v>
      </c>
      <c r="L1310" s="104"/>
      <c r="M1310" s="94" t="s">
        <v>1207</v>
      </c>
      <c r="N1310" s="94" t="s">
        <v>42</v>
      </c>
      <c r="O1310" s="94" t="s">
        <v>35</v>
      </c>
      <c r="P1310" s="94"/>
    </row>
    <row r="1311" s="4" customFormat="1" ht="50" customHeight="1" spans="1:16">
      <c r="A1311" s="134" t="s">
        <v>2839</v>
      </c>
      <c r="B1311" s="94">
        <v>1</v>
      </c>
      <c r="C1311" s="94" t="s">
        <v>587</v>
      </c>
      <c r="D1311" s="94" t="s">
        <v>1167</v>
      </c>
      <c r="E1311" s="94">
        <v>7377</v>
      </c>
      <c r="F1311" s="93" t="s">
        <v>2830</v>
      </c>
      <c r="G1311" s="94" t="s">
        <v>229</v>
      </c>
      <c r="H1311" s="94" t="s">
        <v>615</v>
      </c>
      <c r="I1311" s="94">
        <f t="shared" si="109"/>
        <v>73.77</v>
      </c>
      <c r="J1311" s="104"/>
      <c r="K1311" s="104">
        <v>73.77</v>
      </c>
      <c r="L1311" s="104"/>
      <c r="M1311" s="94" t="s">
        <v>1207</v>
      </c>
      <c r="N1311" s="94" t="s">
        <v>42</v>
      </c>
      <c r="O1311" s="94" t="s">
        <v>35</v>
      </c>
      <c r="P1311" s="94"/>
    </row>
    <row r="1312" s="4" customFormat="1" ht="50" customHeight="1" spans="1:16">
      <c r="A1312" s="134" t="s">
        <v>2840</v>
      </c>
      <c r="B1312" s="94">
        <v>1</v>
      </c>
      <c r="C1312" s="94" t="s">
        <v>587</v>
      </c>
      <c r="D1312" s="94" t="s">
        <v>1167</v>
      </c>
      <c r="E1312" s="94">
        <v>2459</v>
      </c>
      <c r="F1312" s="93" t="s">
        <v>2830</v>
      </c>
      <c r="G1312" s="94" t="s">
        <v>165</v>
      </c>
      <c r="H1312" s="94" t="s">
        <v>615</v>
      </c>
      <c r="I1312" s="94">
        <f t="shared" si="109"/>
        <v>24.59</v>
      </c>
      <c r="J1312" s="104"/>
      <c r="K1312" s="104">
        <v>24.59</v>
      </c>
      <c r="L1312" s="104"/>
      <c r="M1312" s="94" t="s">
        <v>1207</v>
      </c>
      <c r="N1312" s="94" t="s">
        <v>42</v>
      </c>
      <c r="O1312" s="94" t="s">
        <v>35</v>
      </c>
      <c r="P1312" s="94"/>
    </row>
    <row r="1313" s="4" customFormat="1" ht="50" customHeight="1" spans="1:16">
      <c r="A1313" s="134" t="s">
        <v>2841</v>
      </c>
      <c r="B1313" s="94">
        <v>1</v>
      </c>
      <c r="C1313" s="94" t="s">
        <v>587</v>
      </c>
      <c r="D1313" s="94" t="s">
        <v>1167</v>
      </c>
      <c r="E1313" s="94">
        <v>1472</v>
      </c>
      <c r="F1313" s="93" t="s">
        <v>2830</v>
      </c>
      <c r="G1313" s="94" t="s">
        <v>182</v>
      </c>
      <c r="H1313" s="94" t="s">
        <v>615</v>
      </c>
      <c r="I1313" s="94">
        <f t="shared" si="109"/>
        <v>14.72</v>
      </c>
      <c r="J1313" s="104"/>
      <c r="K1313" s="104">
        <v>14.72</v>
      </c>
      <c r="L1313" s="104"/>
      <c r="M1313" s="94" t="s">
        <v>1207</v>
      </c>
      <c r="N1313" s="94" t="s">
        <v>42</v>
      </c>
      <c r="O1313" s="94" t="s">
        <v>35</v>
      </c>
      <c r="P1313" s="94"/>
    </row>
    <row r="1314" s="4" customFormat="1" ht="50" customHeight="1" spans="1:16">
      <c r="A1314" s="134" t="s">
        <v>2842</v>
      </c>
      <c r="B1314" s="94">
        <v>1</v>
      </c>
      <c r="C1314" s="94" t="s">
        <v>587</v>
      </c>
      <c r="D1314" s="94" t="s">
        <v>1167</v>
      </c>
      <c r="E1314" s="94">
        <v>2589</v>
      </c>
      <c r="F1314" s="93" t="s">
        <v>2830</v>
      </c>
      <c r="G1314" s="94" t="s">
        <v>188</v>
      </c>
      <c r="H1314" s="94" t="s">
        <v>615</v>
      </c>
      <c r="I1314" s="94">
        <f t="shared" si="109"/>
        <v>25.89</v>
      </c>
      <c r="J1314" s="104"/>
      <c r="K1314" s="104">
        <v>25.89</v>
      </c>
      <c r="L1314" s="104"/>
      <c r="M1314" s="94" t="s">
        <v>1207</v>
      </c>
      <c r="N1314" s="94" t="s">
        <v>42</v>
      </c>
      <c r="O1314" s="94" t="s">
        <v>35</v>
      </c>
      <c r="P1314" s="94"/>
    </row>
    <row r="1315" s="4" customFormat="1" ht="50" customHeight="1" spans="1:16">
      <c r="A1315" s="134" t="s">
        <v>2843</v>
      </c>
      <c r="B1315" s="94">
        <v>1</v>
      </c>
      <c r="C1315" s="94" t="s">
        <v>587</v>
      </c>
      <c r="D1315" s="94" t="s">
        <v>1167</v>
      </c>
      <c r="E1315" s="94">
        <v>3423</v>
      </c>
      <c r="F1315" s="93" t="s">
        <v>2830</v>
      </c>
      <c r="G1315" s="94" t="s">
        <v>176</v>
      </c>
      <c r="H1315" s="94" t="s">
        <v>615</v>
      </c>
      <c r="I1315" s="94">
        <f t="shared" si="109"/>
        <v>34.23</v>
      </c>
      <c r="J1315" s="104"/>
      <c r="K1315" s="104">
        <v>34.23</v>
      </c>
      <c r="L1315" s="104"/>
      <c r="M1315" s="94" t="s">
        <v>1207</v>
      </c>
      <c r="N1315" s="94" t="s">
        <v>42</v>
      </c>
      <c r="O1315" s="94" t="s">
        <v>35</v>
      </c>
      <c r="P1315" s="94"/>
    </row>
    <row r="1316" s="4" customFormat="1" ht="50" customHeight="1" spans="1:16">
      <c r="A1316" s="134" t="s">
        <v>2844</v>
      </c>
      <c r="B1316" s="94">
        <v>1</v>
      </c>
      <c r="C1316" s="94" t="s">
        <v>587</v>
      </c>
      <c r="D1316" s="94" t="s">
        <v>1167</v>
      </c>
      <c r="E1316" s="94">
        <v>5796</v>
      </c>
      <c r="F1316" s="93" t="s">
        <v>2830</v>
      </c>
      <c r="G1316" s="94" t="s">
        <v>2845</v>
      </c>
      <c r="H1316" s="94" t="s">
        <v>615</v>
      </c>
      <c r="I1316" s="94">
        <f t="shared" si="109"/>
        <v>57.96</v>
      </c>
      <c r="J1316" s="104"/>
      <c r="K1316" s="104">
        <v>57.96</v>
      </c>
      <c r="L1316" s="104"/>
      <c r="M1316" s="94" t="s">
        <v>1207</v>
      </c>
      <c r="N1316" s="94" t="s">
        <v>42</v>
      </c>
      <c r="O1316" s="94" t="s">
        <v>35</v>
      </c>
      <c r="P1316" s="94"/>
    </row>
    <row r="1317" s="4" customFormat="1" ht="50" customHeight="1" spans="1:16">
      <c r="A1317" s="134" t="s">
        <v>2846</v>
      </c>
      <c r="B1317" s="94">
        <v>1</v>
      </c>
      <c r="C1317" s="94" t="s">
        <v>587</v>
      </c>
      <c r="D1317" s="94" t="s">
        <v>1167</v>
      </c>
      <c r="E1317" s="94">
        <v>4395</v>
      </c>
      <c r="F1317" s="93" t="s">
        <v>2830</v>
      </c>
      <c r="G1317" s="94" t="s">
        <v>162</v>
      </c>
      <c r="H1317" s="94" t="s">
        <v>615</v>
      </c>
      <c r="I1317" s="94">
        <f t="shared" si="109"/>
        <v>43.95</v>
      </c>
      <c r="J1317" s="104"/>
      <c r="K1317" s="104">
        <v>43.95</v>
      </c>
      <c r="L1317" s="104"/>
      <c r="M1317" s="94" t="s">
        <v>1207</v>
      </c>
      <c r="N1317" s="94" t="s">
        <v>42</v>
      </c>
      <c r="O1317" s="94" t="s">
        <v>35</v>
      </c>
      <c r="P1317" s="94"/>
    </row>
    <row r="1318" s="4" customFormat="1" ht="50" customHeight="1" spans="1:16">
      <c r="A1318" s="134" t="s">
        <v>2847</v>
      </c>
      <c r="B1318" s="94">
        <v>1</v>
      </c>
      <c r="C1318" s="94" t="s">
        <v>587</v>
      </c>
      <c r="D1318" s="94" t="s">
        <v>1167</v>
      </c>
      <c r="E1318" s="94">
        <v>8479</v>
      </c>
      <c r="F1318" s="93" t="s">
        <v>2830</v>
      </c>
      <c r="G1318" s="94" t="s">
        <v>58</v>
      </c>
      <c r="H1318" s="94" t="s">
        <v>615</v>
      </c>
      <c r="I1318" s="94">
        <f t="shared" si="109"/>
        <v>84.79</v>
      </c>
      <c r="J1318" s="104"/>
      <c r="K1318" s="104">
        <v>84.79</v>
      </c>
      <c r="L1318" s="104"/>
      <c r="M1318" s="94" t="s">
        <v>1207</v>
      </c>
      <c r="N1318" s="94" t="s">
        <v>42</v>
      </c>
      <c r="O1318" s="94" t="s">
        <v>35</v>
      </c>
      <c r="P1318" s="94"/>
    </row>
    <row r="1319" s="4" customFormat="1" ht="50" customHeight="1" spans="1:16">
      <c r="A1319" s="134" t="s">
        <v>2848</v>
      </c>
      <c r="B1319" s="94">
        <v>1</v>
      </c>
      <c r="C1319" s="94" t="s">
        <v>587</v>
      </c>
      <c r="D1319" s="94" t="s">
        <v>1167</v>
      </c>
      <c r="E1319" s="94">
        <v>5980</v>
      </c>
      <c r="F1319" s="93" t="s">
        <v>2830</v>
      </c>
      <c r="G1319" s="94" t="s">
        <v>303</v>
      </c>
      <c r="H1319" s="94" t="s">
        <v>615</v>
      </c>
      <c r="I1319" s="94">
        <f t="shared" si="109"/>
        <v>59.8</v>
      </c>
      <c r="J1319" s="104"/>
      <c r="K1319" s="104">
        <v>59.8</v>
      </c>
      <c r="L1319" s="104"/>
      <c r="M1319" s="94" t="s">
        <v>1207</v>
      </c>
      <c r="N1319" s="94" t="s">
        <v>42</v>
      </c>
      <c r="O1319" s="94" t="s">
        <v>35</v>
      </c>
      <c r="P1319" s="94"/>
    </row>
    <row r="1320" s="81" customFormat="1" ht="23" customHeight="1" spans="1:16">
      <c r="A1320" s="119" t="s">
        <v>2849</v>
      </c>
      <c r="B1320" s="18"/>
      <c r="C1320" s="18"/>
      <c r="D1320" s="18" t="s">
        <v>1167</v>
      </c>
      <c r="E1320" s="18" t="s">
        <v>20</v>
      </c>
      <c r="F1320" s="18" t="s">
        <v>2850</v>
      </c>
      <c r="G1320" s="18"/>
      <c r="H1320" s="18"/>
      <c r="I1320" s="103">
        <f t="shared" si="109"/>
        <v>0</v>
      </c>
      <c r="J1320" s="103">
        <v>0</v>
      </c>
      <c r="K1320" s="103"/>
      <c r="L1320" s="103"/>
      <c r="M1320" s="18"/>
      <c r="N1320" s="18"/>
      <c r="O1320" s="18"/>
      <c r="P1320" s="18"/>
    </row>
    <row r="1321" s="81" customFormat="1" ht="29" customHeight="1" spans="1:16">
      <c r="A1321" s="119" t="s">
        <v>2851</v>
      </c>
      <c r="B1321" s="18">
        <f>SUM(B1322:B1339)</f>
        <v>18</v>
      </c>
      <c r="C1321" s="18"/>
      <c r="D1321" s="18" t="s">
        <v>1167</v>
      </c>
      <c r="E1321" s="18" t="s">
        <v>20</v>
      </c>
      <c r="F1321" s="18"/>
      <c r="G1321" s="18"/>
      <c r="H1321" s="18"/>
      <c r="I1321" s="103">
        <f t="shared" ref="I1321:L1321" si="111">SUM(I1322:I1339)</f>
        <v>0</v>
      </c>
      <c r="J1321" s="103">
        <f t="shared" si="111"/>
        <v>0</v>
      </c>
      <c r="K1321" s="103">
        <f t="shared" si="111"/>
        <v>0</v>
      </c>
      <c r="L1321" s="103">
        <f t="shared" si="111"/>
        <v>0</v>
      </c>
      <c r="M1321" s="18"/>
      <c r="N1321" s="18"/>
      <c r="O1321" s="18"/>
      <c r="P1321" s="18"/>
    </row>
    <row r="1322" s="81" customFormat="1" ht="38" customHeight="1" spans="1:16">
      <c r="A1322" s="119" t="s">
        <v>2852</v>
      </c>
      <c r="B1322" s="18">
        <v>1</v>
      </c>
      <c r="C1322" s="18" t="s">
        <v>24</v>
      </c>
      <c r="D1322" s="18" t="s">
        <v>1167</v>
      </c>
      <c r="E1322" s="18">
        <v>5600</v>
      </c>
      <c r="F1322" s="18" t="s">
        <v>2853</v>
      </c>
      <c r="G1322" s="18" t="s">
        <v>194</v>
      </c>
      <c r="H1322" s="18" t="s">
        <v>615</v>
      </c>
      <c r="I1322" s="103">
        <f t="shared" ref="I1322:I1354" si="112">J1322+K1322+L1322</f>
        <v>0</v>
      </c>
      <c r="J1322" s="103"/>
      <c r="K1322" s="103"/>
      <c r="L1322" s="103"/>
      <c r="M1322" s="18" t="s">
        <v>2619</v>
      </c>
      <c r="N1322" s="18" t="s">
        <v>42</v>
      </c>
      <c r="O1322" s="18" t="s">
        <v>35</v>
      </c>
      <c r="P1322" s="18"/>
    </row>
    <row r="1323" s="81" customFormat="1" ht="38" customHeight="1" spans="1:16">
      <c r="A1323" s="119" t="s">
        <v>2854</v>
      </c>
      <c r="B1323" s="18">
        <v>1</v>
      </c>
      <c r="C1323" s="18" t="s">
        <v>24</v>
      </c>
      <c r="D1323" s="18" t="s">
        <v>1167</v>
      </c>
      <c r="E1323" s="18">
        <v>6000</v>
      </c>
      <c r="F1323" s="18" t="s">
        <v>2855</v>
      </c>
      <c r="G1323" s="18" t="s">
        <v>159</v>
      </c>
      <c r="H1323" s="18" t="s">
        <v>615</v>
      </c>
      <c r="I1323" s="103">
        <f t="shared" si="112"/>
        <v>0</v>
      </c>
      <c r="J1323" s="103"/>
      <c r="K1323" s="103"/>
      <c r="L1323" s="103"/>
      <c r="M1323" s="18" t="s">
        <v>2619</v>
      </c>
      <c r="N1323" s="18" t="s">
        <v>42</v>
      </c>
      <c r="O1323" s="18" t="s">
        <v>35</v>
      </c>
      <c r="P1323" s="18"/>
    </row>
    <row r="1324" s="81" customFormat="1" ht="38" customHeight="1" spans="1:16">
      <c r="A1324" s="119" t="s">
        <v>2856</v>
      </c>
      <c r="B1324" s="18">
        <v>1</v>
      </c>
      <c r="C1324" s="18" t="s">
        <v>24</v>
      </c>
      <c r="D1324" s="18" t="s">
        <v>1167</v>
      </c>
      <c r="E1324" s="18">
        <v>3200</v>
      </c>
      <c r="F1324" s="18" t="s">
        <v>2857</v>
      </c>
      <c r="G1324" s="18" t="s">
        <v>191</v>
      </c>
      <c r="H1324" s="18" t="s">
        <v>615</v>
      </c>
      <c r="I1324" s="103">
        <f t="shared" si="112"/>
        <v>0</v>
      </c>
      <c r="J1324" s="103"/>
      <c r="K1324" s="103"/>
      <c r="L1324" s="103"/>
      <c r="M1324" s="18" t="s">
        <v>2619</v>
      </c>
      <c r="N1324" s="18" t="s">
        <v>42</v>
      </c>
      <c r="O1324" s="18" t="s">
        <v>35</v>
      </c>
      <c r="P1324" s="18"/>
    </row>
    <row r="1325" s="81" customFormat="1" ht="38" customHeight="1" spans="1:16">
      <c r="A1325" s="119" t="s">
        <v>2858</v>
      </c>
      <c r="B1325" s="18">
        <v>1</v>
      </c>
      <c r="C1325" s="18" t="s">
        <v>24</v>
      </c>
      <c r="D1325" s="18" t="s">
        <v>1167</v>
      </c>
      <c r="E1325" s="18">
        <v>4000</v>
      </c>
      <c r="F1325" s="18" t="s">
        <v>2859</v>
      </c>
      <c r="G1325" s="18" t="s">
        <v>188</v>
      </c>
      <c r="H1325" s="18" t="s">
        <v>615</v>
      </c>
      <c r="I1325" s="103">
        <f t="shared" si="112"/>
        <v>0</v>
      </c>
      <c r="J1325" s="103"/>
      <c r="K1325" s="103"/>
      <c r="L1325" s="103"/>
      <c r="M1325" s="18" t="s">
        <v>2619</v>
      </c>
      <c r="N1325" s="18" t="s">
        <v>42</v>
      </c>
      <c r="O1325" s="18" t="s">
        <v>35</v>
      </c>
      <c r="P1325" s="18"/>
    </row>
    <row r="1326" s="81" customFormat="1" ht="38" customHeight="1" spans="1:16">
      <c r="A1326" s="119" t="s">
        <v>2860</v>
      </c>
      <c r="B1326" s="18">
        <v>1</v>
      </c>
      <c r="C1326" s="18" t="s">
        <v>24</v>
      </c>
      <c r="D1326" s="18" t="s">
        <v>1167</v>
      </c>
      <c r="E1326" s="18">
        <v>3200</v>
      </c>
      <c r="F1326" s="18" t="s">
        <v>2857</v>
      </c>
      <c r="G1326" s="18" t="s">
        <v>185</v>
      </c>
      <c r="H1326" s="18" t="s">
        <v>615</v>
      </c>
      <c r="I1326" s="103">
        <f t="shared" si="112"/>
        <v>0</v>
      </c>
      <c r="J1326" s="103"/>
      <c r="K1326" s="103"/>
      <c r="L1326" s="103"/>
      <c r="M1326" s="18" t="s">
        <v>2619</v>
      </c>
      <c r="N1326" s="18" t="s">
        <v>42</v>
      </c>
      <c r="O1326" s="18" t="s">
        <v>35</v>
      </c>
      <c r="P1326" s="18"/>
    </row>
    <row r="1327" s="81" customFormat="1" ht="38" customHeight="1" spans="1:16">
      <c r="A1327" s="119" t="s">
        <v>2861</v>
      </c>
      <c r="B1327" s="18">
        <v>1</v>
      </c>
      <c r="C1327" s="18" t="s">
        <v>24</v>
      </c>
      <c r="D1327" s="18" t="s">
        <v>1167</v>
      </c>
      <c r="E1327" s="18">
        <v>6000</v>
      </c>
      <c r="F1327" s="18" t="s">
        <v>2855</v>
      </c>
      <c r="G1327" s="18" t="s">
        <v>32</v>
      </c>
      <c r="H1327" s="18" t="s">
        <v>615</v>
      </c>
      <c r="I1327" s="103">
        <f t="shared" si="112"/>
        <v>0</v>
      </c>
      <c r="J1327" s="103"/>
      <c r="K1327" s="103"/>
      <c r="L1327" s="103"/>
      <c r="M1327" s="18" t="s">
        <v>2619</v>
      </c>
      <c r="N1327" s="18" t="s">
        <v>42</v>
      </c>
      <c r="O1327" s="18" t="s">
        <v>35</v>
      </c>
      <c r="P1327" s="18"/>
    </row>
    <row r="1328" s="81" customFormat="1" ht="38" customHeight="1" spans="1:16">
      <c r="A1328" s="119" t="s">
        <v>2862</v>
      </c>
      <c r="B1328" s="18">
        <v>1</v>
      </c>
      <c r="C1328" s="18" t="s">
        <v>24</v>
      </c>
      <c r="D1328" s="18" t="s">
        <v>1167</v>
      </c>
      <c r="E1328" s="18">
        <v>6000</v>
      </c>
      <c r="F1328" s="18" t="s">
        <v>2855</v>
      </c>
      <c r="G1328" s="18" t="s">
        <v>229</v>
      </c>
      <c r="H1328" s="18" t="s">
        <v>615</v>
      </c>
      <c r="I1328" s="103">
        <f t="shared" si="112"/>
        <v>0</v>
      </c>
      <c r="J1328" s="103"/>
      <c r="K1328" s="103"/>
      <c r="L1328" s="103"/>
      <c r="M1328" s="18" t="s">
        <v>2619</v>
      </c>
      <c r="N1328" s="18" t="s">
        <v>42</v>
      </c>
      <c r="O1328" s="18" t="s">
        <v>35</v>
      </c>
      <c r="P1328" s="18"/>
    </row>
    <row r="1329" s="81" customFormat="1" ht="38" customHeight="1" spans="1:16">
      <c r="A1329" s="119" t="s">
        <v>2863</v>
      </c>
      <c r="B1329" s="18">
        <v>1</v>
      </c>
      <c r="C1329" s="18" t="s">
        <v>24</v>
      </c>
      <c r="D1329" s="18" t="s">
        <v>1167</v>
      </c>
      <c r="E1329" s="18">
        <v>6000</v>
      </c>
      <c r="F1329" s="18" t="s">
        <v>2855</v>
      </c>
      <c r="G1329" s="18" t="s">
        <v>168</v>
      </c>
      <c r="H1329" s="18" t="s">
        <v>615</v>
      </c>
      <c r="I1329" s="103">
        <f t="shared" si="112"/>
        <v>0</v>
      </c>
      <c r="J1329" s="103"/>
      <c r="K1329" s="103"/>
      <c r="L1329" s="103"/>
      <c r="M1329" s="18" t="s">
        <v>2619</v>
      </c>
      <c r="N1329" s="18" t="s">
        <v>42</v>
      </c>
      <c r="O1329" s="18" t="s">
        <v>35</v>
      </c>
      <c r="P1329" s="18"/>
    </row>
    <row r="1330" s="81" customFormat="1" ht="38" customHeight="1" spans="1:16">
      <c r="A1330" s="119" t="s">
        <v>2864</v>
      </c>
      <c r="B1330" s="18">
        <v>1</v>
      </c>
      <c r="C1330" s="18" t="s">
        <v>24</v>
      </c>
      <c r="D1330" s="18" t="s">
        <v>1167</v>
      </c>
      <c r="E1330" s="18">
        <v>4000</v>
      </c>
      <c r="F1330" s="18" t="s">
        <v>2859</v>
      </c>
      <c r="G1330" s="18" t="s">
        <v>165</v>
      </c>
      <c r="H1330" s="18" t="s">
        <v>615</v>
      </c>
      <c r="I1330" s="103">
        <f t="shared" si="112"/>
        <v>0</v>
      </c>
      <c r="J1330" s="103"/>
      <c r="K1330" s="103"/>
      <c r="L1330" s="103"/>
      <c r="M1330" s="18" t="s">
        <v>2619</v>
      </c>
      <c r="N1330" s="18" t="s">
        <v>42</v>
      </c>
      <c r="O1330" s="18" t="s">
        <v>35</v>
      </c>
      <c r="P1330" s="18"/>
    </row>
    <row r="1331" s="81" customFormat="1" ht="38" customHeight="1" spans="1:16">
      <c r="A1331" s="119" t="s">
        <v>2865</v>
      </c>
      <c r="B1331" s="18">
        <v>1</v>
      </c>
      <c r="C1331" s="18" t="s">
        <v>24</v>
      </c>
      <c r="D1331" s="18" t="s">
        <v>1167</v>
      </c>
      <c r="E1331" s="18">
        <v>4000</v>
      </c>
      <c r="F1331" s="18" t="s">
        <v>2859</v>
      </c>
      <c r="G1331" s="18" t="s">
        <v>162</v>
      </c>
      <c r="H1331" s="18" t="s">
        <v>615</v>
      </c>
      <c r="I1331" s="103">
        <f t="shared" si="112"/>
        <v>0</v>
      </c>
      <c r="J1331" s="103"/>
      <c r="K1331" s="103"/>
      <c r="L1331" s="103"/>
      <c r="M1331" s="18" t="s">
        <v>2619</v>
      </c>
      <c r="N1331" s="18" t="s">
        <v>42</v>
      </c>
      <c r="O1331" s="18" t="s">
        <v>35</v>
      </c>
      <c r="P1331" s="18"/>
    </row>
    <row r="1332" s="81" customFormat="1" ht="38" customHeight="1" spans="1:16">
      <c r="A1332" s="119" t="s">
        <v>2866</v>
      </c>
      <c r="B1332" s="18">
        <v>1</v>
      </c>
      <c r="C1332" s="18" t="s">
        <v>24</v>
      </c>
      <c r="D1332" s="18" t="s">
        <v>1167</v>
      </c>
      <c r="E1332" s="18">
        <v>4000</v>
      </c>
      <c r="F1332" s="18" t="s">
        <v>2859</v>
      </c>
      <c r="G1332" s="18" t="s">
        <v>303</v>
      </c>
      <c r="H1332" s="18" t="s">
        <v>615</v>
      </c>
      <c r="I1332" s="103">
        <f t="shared" si="112"/>
        <v>0</v>
      </c>
      <c r="J1332" s="103"/>
      <c r="K1332" s="103"/>
      <c r="L1332" s="103"/>
      <c r="M1332" s="18" t="s">
        <v>2619</v>
      </c>
      <c r="N1332" s="18" t="s">
        <v>42</v>
      </c>
      <c r="O1332" s="18" t="s">
        <v>35</v>
      </c>
      <c r="P1332" s="18"/>
    </row>
    <row r="1333" s="81" customFormat="1" ht="38" customHeight="1" spans="1:16">
      <c r="A1333" s="119" t="s">
        <v>2867</v>
      </c>
      <c r="B1333" s="18">
        <v>1</v>
      </c>
      <c r="C1333" s="18" t="s">
        <v>24</v>
      </c>
      <c r="D1333" s="18" t="s">
        <v>1167</v>
      </c>
      <c r="E1333" s="18">
        <v>4000</v>
      </c>
      <c r="F1333" s="18" t="s">
        <v>2859</v>
      </c>
      <c r="G1333" s="18" t="s">
        <v>179</v>
      </c>
      <c r="H1333" s="18" t="s">
        <v>615</v>
      </c>
      <c r="I1333" s="103">
        <f t="shared" si="112"/>
        <v>0</v>
      </c>
      <c r="J1333" s="103"/>
      <c r="K1333" s="103"/>
      <c r="L1333" s="103"/>
      <c r="M1333" s="18" t="s">
        <v>2619</v>
      </c>
      <c r="N1333" s="18" t="s">
        <v>42</v>
      </c>
      <c r="O1333" s="18" t="s">
        <v>35</v>
      </c>
      <c r="P1333" s="18"/>
    </row>
    <row r="1334" s="81" customFormat="1" ht="38" customHeight="1" spans="1:16">
      <c r="A1334" s="119" t="s">
        <v>2868</v>
      </c>
      <c r="B1334" s="18">
        <v>1</v>
      </c>
      <c r="C1334" s="18" t="s">
        <v>24</v>
      </c>
      <c r="D1334" s="18" t="s">
        <v>1167</v>
      </c>
      <c r="E1334" s="18">
        <v>4000</v>
      </c>
      <c r="F1334" s="18" t="s">
        <v>2859</v>
      </c>
      <c r="G1334" s="18" t="s">
        <v>182</v>
      </c>
      <c r="H1334" s="18" t="s">
        <v>615</v>
      </c>
      <c r="I1334" s="103">
        <f t="shared" si="112"/>
        <v>0</v>
      </c>
      <c r="J1334" s="103"/>
      <c r="K1334" s="103"/>
      <c r="L1334" s="103"/>
      <c r="M1334" s="18" t="s">
        <v>2619</v>
      </c>
      <c r="N1334" s="18" t="s">
        <v>42</v>
      </c>
      <c r="O1334" s="18" t="s">
        <v>35</v>
      </c>
      <c r="P1334" s="18"/>
    </row>
    <row r="1335" s="81" customFormat="1" ht="38" customHeight="1" spans="1:16">
      <c r="A1335" s="119" t="s">
        <v>2869</v>
      </c>
      <c r="B1335" s="18">
        <v>1</v>
      </c>
      <c r="C1335" s="18" t="s">
        <v>24</v>
      </c>
      <c r="D1335" s="18" t="s">
        <v>1167</v>
      </c>
      <c r="E1335" s="18">
        <v>4800</v>
      </c>
      <c r="F1335" s="18" t="s">
        <v>2870</v>
      </c>
      <c r="G1335" s="18" t="s">
        <v>58</v>
      </c>
      <c r="H1335" s="18" t="s">
        <v>615</v>
      </c>
      <c r="I1335" s="103">
        <f t="shared" si="112"/>
        <v>0</v>
      </c>
      <c r="J1335" s="103"/>
      <c r="K1335" s="103"/>
      <c r="L1335" s="103"/>
      <c r="M1335" s="18" t="s">
        <v>2619</v>
      </c>
      <c r="N1335" s="18" t="s">
        <v>42</v>
      </c>
      <c r="O1335" s="18" t="s">
        <v>35</v>
      </c>
      <c r="P1335" s="18"/>
    </row>
    <row r="1336" s="81" customFormat="1" ht="38" customHeight="1" spans="1:16">
      <c r="A1336" s="119" t="s">
        <v>2871</v>
      </c>
      <c r="B1336" s="18">
        <v>1</v>
      </c>
      <c r="C1336" s="18" t="s">
        <v>24</v>
      </c>
      <c r="D1336" s="18" t="s">
        <v>1167</v>
      </c>
      <c r="E1336" s="18">
        <v>4000</v>
      </c>
      <c r="F1336" s="18" t="s">
        <v>2859</v>
      </c>
      <c r="G1336" s="18" t="s">
        <v>173</v>
      </c>
      <c r="H1336" s="18" t="s">
        <v>615</v>
      </c>
      <c r="I1336" s="103">
        <f t="shared" si="112"/>
        <v>0</v>
      </c>
      <c r="J1336" s="103"/>
      <c r="K1336" s="103"/>
      <c r="L1336" s="103"/>
      <c r="M1336" s="18" t="s">
        <v>2619</v>
      </c>
      <c r="N1336" s="18" t="s">
        <v>42</v>
      </c>
      <c r="O1336" s="18" t="s">
        <v>35</v>
      </c>
      <c r="P1336" s="18"/>
    </row>
    <row r="1337" s="81" customFormat="1" ht="38" customHeight="1" spans="1:16">
      <c r="A1337" s="119" t="s">
        <v>2872</v>
      </c>
      <c r="B1337" s="18">
        <v>1</v>
      </c>
      <c r="C1337" s="18" t="s">
        <v>24</v>
      </c>
      <c r="D1337" s="18" t="s">
        <v>1167</v>
      </c>
      <c r="E1337" s="18">
        <v>4000</v>
      </c>
      <c r="F1337" s="18" t="s">
        <v>2859</v>
      </c>
      <c r="G1337" s="18" t="s">
        <v>176</v>
      </c>
      <c r="H1337" s="18" t="s">
        <v>615</v>
      </c>
      <c r="I1337" s="103">
        <f t="shared" si="112"/>
        <v>0</v>
      </c>
      <c r="J1337" s="103"/>
      <c r="K1337" s="103"/>
      <c r="L1337" s="103"/>
      <c r="M1337" s="18" t="s">
        <v>2619</v>
      </c>
      <c r="N1337" s="18" t="s">
        <v>42</v>
      </c>
      <c r="O1337" s="18" t="s">
        <v>35</v>
      </c>
      <c r="P1337" s="18"/>
    </row>
    <row r="1338" s="81" customFormat="1" ht="38" customHeight="1" spans="1:16">
      <c r="A1338" s="119" t="s">
        <v>2873</v>
      </c>
      <c r="B1338" s="18">
        <v>1</v>
      </c>
      <c r="C1338" s="18" t="s">
        <v>24</v>
      </c>
      <c r="D1338" s="18" t="s">
        <v>1167</v>
      </c>
      <c r="E1338" s="18">
        <v>4000</v>
      </c>
      <c r="F1338" s="18" t="s">
        <v>2859</v>
      </c>
      <c r="G1338" s="18" t="s">
        <v>425</v>
      </c>
      <c r="H1338" s="18" t="s">
        <v>615</v>
      </c>
      <c r="I1338" s="103">
        <f t="shared" si="112"/>
        <v>0</v>
      </c>
      <c r="J1338" s="103"/>
      <c r="K1338" s="103"/>
      <c r="L1338" s="103"/>
      <c r="M1338" s="18" t="s">
        <v>2619</v>
      </c>
      <c r="N1338" s="18" t="s">
        <v>42</v>
      </c>
      <c r="O1338" s="18" t="s">
        <v>35</v>
      </c>
      <c r="P1338" s="18"/>
    </row>
    <row r="1339" s="81" customFormat="1" ht="38" customHeight="1" spans="1:16">
      <c r="A1339" s="119" t="s">
        <v>2874</v>
      </c>
      <c r="B1339" s="18">
        <v>1</v>
      </c>
      <c r="C1339" s="18" t="s">
        <v>24</v>
      </c>
      <c r="D1339" s="18" t="s">
        <v>1167</v>
      </c>
      <c r="E1339" s="18">
        <v>3200</v>
      </c>
      <c r="F1339" s="18" t="s">
        <v>2857</v>
      </c>
      <c r="G1339" s="18" t="s">
        <v>257</v>
      </c>
      <c r="H1339" s="18" t="s">
        <v>615</v>
      </c>
      <c r="I1339" s="103">
        <f t="shared" si="112"/>
        <v>0</v>
      </c>
      <c r="J1339" s="103"/>
      <c r="K1339" s="103"/>
      <c r="L1339" s="103"/>
      <c r="M1339" s="18" t="s">
        <v>2619</v>
      </c>
      <c r="N1339" s="18" t="s">
        <v>42</v>
      </c>
      <c r="O1339" s="18" t="s">
        <v>35</v>
      </c>
      <c r="P1339" s="18"/>
    </row>
    <row r="1340" s="82" customFormat="1" ht="35" customHeight="1" spans="1:16">
      <c r="A1340" s="9" t="s">
        <v>2875</v>
      </c>
      <c r="B1340" s="9">
        <f>B1341+B1346</f>
        <v>1</v>
      </c>
      <c r="C1340" s="9" t="s">
        <v>20</v>
      </c>
      <c r="D1340" s="9" t="s">
        <v>20</v>
      </c>
      <c r="E1340" s="9" t="s">
        <v>20</v>
      </c>
      <c r="F1340" s="9" t="s">
        <v>20</v>
      </c>
      <c r="G1340" s="9" t="s">
        <v>20</v>
      </c>
      <c r="H1340" s="9" t="s">
        <v>20</v>
      </c>
      <c r="I1340" s="17">
        <f t="shared" si="112"/>
        <v>100</v>
      </c>
      <c r="J1340" s="17">
        <f>J1341+J1346</f>
        <v>0</v>
      </c>
      <c r="K1340" s="17">
        <f>K1341+K1346</f>
        <v>100</v>
      </c>
      <c r="L1340" s="17">
        <f>L1341+L1346</f>
        <v>0</v>
      </c>
      <c r="M1340" s="9" t="s">
        <v>20</v>
      </c>
      <c r="N1340" s="9"/>
      <c r="O1340" s="9"/>
      <c r="P1340" s="9"/>
    </row>
    <row r="1341" s="82" customFormat="1" ht="33" customHeight="1" spans="1:16">
      <c r="A1341" s="119" t="s">
        <v>2876</v>
      </c>
      <c r="B1341" s="18">
        <f>B1342+B1344+B1345</f>
        <v>1</v>
      </c>
      <c r="C1341" s="18" t="s">
        <v>20</v>
      </c>
      <c r="D1341" s="18" t="s">
        <v>20</v>
      </c>
      <c r="E1341" s="18" t="s">
        <v>20</v>
      </c>
      <c r="F1341" s="18" t="s">
        <v>20</v>
      </c>
      <c r="G1341" s="18" t="s">
        <v>20</v>
      </c>
      <c r="H1341" s="18" t="s">
        <v>20</v>
      </c>
      <c r="I1341" s="103">
        <f t="shared" ref="I1341:L1341" si="113">I1342+I1344+I1345</f>
        <v>100</v>
      </c>
      <c r="J1341" s="103">
        <f t="shared" si="113"/>
        <v>0</v>
      </c>
      <c r="K1341" s="103">
        <f t="shared" si="113"/>
        <v>100</v>
      </c>
      <c r="L1341" s="103">
        <f t="shared" si="113"/>
        <v>0</v>
      </c>
      <c r="M1341" s="18" t="s">
        <v>20</v>
      </c>
      <c r="N1341" s="18" t="s">
        <v>20</v>
      </c>
      <c r="O1341" s="18" t="s">
        <v>20</v>
      </c>
      <c r="P1341" s="18"/>
    </row>
    <row r="1342" s="82" customFormat="1" ht="33" customHeight="1" spans="1:16">
      <c r="A1342" s="147" t="s">
        <v>2877</v>
      </c>
      <c r="B1342" s="18">
        <f>B1343</f>
        <v>1</v>
      </c>
      <c r="C1342" s="18"/>
      <c r="D1342" s="18" t="s">
        <v>245</v>
      </c>
      <c r="E1342" s="18" t="s">
        <v>20</v>
      </c>
      <c r="F1342" s="18" t="s">
        <v>2878</v>
      </c>
      <c r="G1342" s="18"/>
      <c r="H1342" s="18"/>
      <c r="I1342" s="103">
        <f t="shared" ref="I1342:L1342" si="114">I1343</f>
        <v>100</v>
      </c>
      <c r="J1342" s="103">
        <f t="shared" si="114"/>
        <v>0</v>
      </c>
      <c r="K1342" s="103">
        <f t="shared" si="114"/>
        <v>100</v>
      </c>
      <c r="L1342" s="103">
        <f t="shared" si="114"/>
        <v>0</v>
      </c>
      <c r="M1342" s="18"/>
      <c r="N1342" s="18"/>
      <c r="O1342" s="18"/>
      <c r="P1342" s="18"/>
    </row>
    <row r="1343" s="86" customFormat="1" ht="117" customHeight="1" spans="1:16">
      <c r="A1343" s="93" t="s">
        <v>2879</v>
      </c>
      <c r="B1343" s="94">
        <v>1</v>
      </c>
      <c r="C1343" s="94" t="s">
        <v>24</v>
      </c>
      <c r="D1343" s="94" t="s">
        <v>74</v>
      </c>
      <c r="E1343" s="94">
        <v>1</v>
      </c>
      <c r="F1343" s="93" t="s">
        <v>2880</v>
      </c>
      <c r="G1343" s="94" t="s">
        <v>964</v>
      </c>
      <c r="H1343" s="94">
        <v>2023</v>
      </c>
      <c r="I1343" s="94">
        <f t="shared" si="112"/>
        <v>100</v>
      </c>
      <c r="J1343" s="104"/>
      <c r="K1343" s="104">
        <v>100</v>
      </c>
      <c r="L1343" s="104"/>
      <c r="M1343" s="94" t="s">
        <v>350</v>
      </c>
      <c r="N1343" s="94" t="s">
        <v>34</v>
      </c>
      <c r="O1343" s="94" t="s">
        <v>35</v>
      </c>
      <c r="P1343" s="94"/>
    </row>
    <row r="1344" s="82" customFormat="1" ht="33" customHeight="1" spans="1:16">
      <c r="A1344" s="147" t="s">
        <v>2881</v>
      </c>
      <c r="B1344" s="18"/>
      <c r="C1344" s="18"/>
      <c r="D1344" s="18" t="s">
        <v>245</v>
      </c>
      <c r="E1344" s="18" t="s">
        <v>20</v>
      </c>
      <c r="F1344" s="18" t="s">
        <v>2882</v>
      </c>
      <c r="G1344" s="18"/>
      <c r="H1344" s="18"/>
      <c r="I1344" s="103">
        <f t="shared" si="112"/>
        <v>0</v>
      </c>
      <c r="J1344" s="103">
        <v>0</v>
      </c>
      <c r="K1344" s="103"/>
      <c r="L1344" s="103"/>
      <c r="M1344" s="18"/>
      <c r="N1344" s="18"/>
      <c r="O1344" s="18"/>
      <c r="P1344" s="18"/>
    </row>
    <row r="1345" s="82" customFormat="1" ht="33" customHeight="1" spans="1:16">
      <c r="A1345" s="147" t="s">
        <v>2883</v>
      </c>
      <c r="B1345" s="18"/>
      <c r="C1345" s="18"/>
      <c r="D1345" s="18" t="s">
        <v>245</v>
      </c>
      <c r="E1345" s="18" t="s">
        <v>20</v>
      </c>
      <c r="F1345" s="18" t="s">
        <v>2884</v>
      </c>
      <c r="G1345" s="18"/>
      <c r="H1345" s="18"/>
      <c r="I1345" s="103">
        <f t="shared" si="112"/>
        <v>0</v>
      </c>
      <c r="J1345" s="103"/>
      <c r="K1345" s="103"/>
      <c r="L1345" s="103"/>
      <c r="M1345" s="18"/>
      <c r="N1345" s="18"/>
      <c r="O1345" s="18"/>
      <c r="P1345" s="18"/>
    </row>
    <row r="1346" s="82" customFormat="1" ht="33" customHeight="1" spans="1:16">
      <c r="A1346" s="119" t="s">
        <v>2885</v>
      </c>
      <c r="B1346" s="18">
        <f>SUM(B1347:B1350)</f>
        <v>0</v>
      </c>
      <c r="C1346" s="18" t="s">
        <v>20</v>
      </c>
      <c r="D1346" s="18" t="s">
        <v>20</v>
      </c>
      <c r="E1346" s="18" t="s">
        <v>20</v>
      </c>
      <c r="F1346" s="18" t="s">
        <v>20</v>
      </c>
      <c r="G1346" s="18" t="s">
        <v>20</v>
      </c>
      <c r="H1346" s="18" t="s">
        <v>20</v>
      </c>
      <c r="I1346" s="103">
        <f t="shared" ref="I1346:L1346" si="115">SUM(I1347:I1350)</f>
        <v>0</v>
      </c>
      <c r="J1346" s="103">
        <f t="shared" si="115"/>
        <v>0</v>
      </c>
      <c r="K1346" s="103">
        <f t="shared" si="115"/>
        <v>0</v>
      </c>
      <c r="L1346" s="103">
        <f t="shared" si="115"/>
        <v>0</v>
      </c>
      <c r="M1346" s="18" t="s">
        <v>20</v>
      </c>
      <c r="N1346" s="18" t="s">
        <v>20</v>
      </c>
      <c r="O1346" s="18" t="s">
        <v>20</v>
      </c>
      <c r="P1346" s="18"/>
    </row>
    <row r="1347" s="82" customFormat="1" ht="33" customHeight="1" spans="1:16">
      <c r="A1347" s="147" t="s">
        <v>2886</v>
      </c>
      <c r="B1347" s="18"/>
      <c r="C1347" s="18"/>
      <c r="D1347" s="18" t="s">
        <v>1167</v>
      </c>
      <c r="E1347" s="18" t="s">
        <v>20</v>
      </c>
      <c r="F1347" s="18"/>
      <c r="G1347" s="18"/>
      <c r="H1347" s="18"/>
      <c r="I1347" s="103">
        <f>J1347+K1347+L1347</f>
        <v>0</v>
      </c>
      <c r="J1347" s="103">
        <v>0</v>
      </c>
      <c r="K1347" s="103"/>
      <c r="L1347" s="103"/>
      <c r="M1347" s="18"/>
      <c r="N1347" s="18"/>
      <c r="O1347" s="18"/>
      <c r="P1347" s="18"/>
    </row>
    <row r="1348" s="82" customFormat="1" ht="33" customHeight="1" spans="1:16">
      <c r="A1348" s="147" t="s">
        <v>2887</v>
      </c>
      <c r="B1348" s="18"/>
      <c r="C1348" s="18"/>
      <c r="D1348" s="18" t="s">
        <v>74</v>
      </c>
      <c r="E1348" s="18" t="s">
        <v>20</v>
      </c>
      <c r="F1348" s="18"/>
      <c r="G1348" s="18"/>
      <c r="H1348" s="18"/>
      <c r="I1348" s="103">
        <f>J1348+K1348+L1348</f>
        <v>0</v>
      </c>
      <c r="J1348" s="103">
        <v>0</v>
      </c>
      <c r="K1348" s="103"/>
      <c r="L1348" s="103"/>
      <c r="M1348" s="18"/>
      <c r="N1348" s="18"/>
      <c r="O1348" s="18"/>
      <c r="P1348" s="18"/>
    </row>
    <row r="1349" s="82" customFormat="1" ht="33" customHeight="1" spans="1:16">
      <c r="A1349" s="147" t="s">
        <v>2888</v>
      </c>
      <c r="B1349" s="18"/>
      <c r="C1349" s="18"/>
      <c r="D1349" s="18" t="s">
        <v>1167</v>
      </c>
      <c r="E1349" s="18" t="s">
        <v>20</v>
      </c>
      <c r="F1349" s="18"/>
      <c r="G1349" s="18"/>
      <c r="H1349" s="18"/>
      <c r="I1349" s="103">
        <f>J1349+K1349+L1349</f>
        <v>0</v>
      </c>
      <c r="J1349" s="103"/>
      <c r="K1349" s="103"/>
      <c r="L1349" s="103"/>
      <c r="M1349" s="18"/>
      <c r="N1349" s="18"/>
      <c r="O1349" s="18"/>
      <c r="P1349" s="18"/>
    </row>
    <row r="1350" s="82" customFormat="1" ht="27" customHeight="1" spans="1:16">
      <c r="A1350" s="147" t="s">
        <v>2889</v>
      </c>
      <c r="B1350" s="18"/>
      <c r="C1350" s="18"/>
      <c r="D1350" s="18"/>
      <c r="E1350" s="18" t="s">
        <v>20</v>
      </c>
      <c r="F1350" s="18"/>
      <c r="G1350" s="18"/>
      <c r="H1350" s="18"/>
      <c r="I1350" s="103">
        <f>J1350+K1350+L1350</f>
        <v>0</v>
      </c>
      <c r="J1350" s="103">
        <v>0</v>
      </c>
      <c r="K1350" s="103"/>
      <c r="L1350" s="103"/>
      <c r="M1350" s="18"/>
      <c r="N1350" s="18"/>
      <c r="O1350" s="18"/>
      <c r="P1350" s="18"/>
    </row>
    <row r="1351" s="82" customFormat="1" ht="27" customHeight="1" spans="1:16">
      <c r="A1351" s="9" t="s">
        <v>2890</v>
      </c>
      <c r="B1351" s="9">
        <f>SUM(B1352:B1354)</f>
        <v>3</v>
      </c>
      <c r="C1351" s="9" t="s">
        <v>20</v>
      </c>
      <c r="D1351" s="9" t="s">
        <v>20</v>
      </c>
      <c r="E1351" s="9" t="s">
        <v>20</v>
      </c>
      <c r="F1351" s="9" t="s">
        <v>20</v>
      </c>
      <c r="G1351" s="9" t="s">
        <v>20</v>
      </c>
      <c r="H1351" s="9" t="s">
        <v>20</v>
      </c>
      <c r="I1351" s="17">
        <f t="shared" ref="I1351:L1351" si="116">SUM(I1352:I1354)</f>
        <v>0</v>
      </c>
      <c r="J1351" s="17">
        <f t="shared" si="116"/>
        <v>0</v>
      </c>
      <c r="K1351" s="17">
        <f t="shared" si="116"/>
        <v>0</v>
      </c>
      <c r="L1351" s="17">
        <f t="shared" si="116"/>
        <v>0</v>
      </c>
      <c r="M1351" s="9" t="s">
        <v>20</v>
      </c>
      <c r="N1351" s="9"/>
      <c r="O1351" s="9"/>
      <c r="P1351" s="9"/>
    </row>
    <row r="1352" s="81" customFormat="1" ht="36" customHeight="1" spans="1:16">
      <c r="A1352" s="18" t="s">
        <v>2891</v>
      </c>
      <c r="B1352" s="18">
        <v>1</v>
      </c>
      <c r="C1352" s="18" t="s">
        <v>24</v>
      </c>
      <c r="D1352" s="18" t="s">
        <v>74</v>
      </c>
      <c r="E1352" s="18"/>
      <c r="F1352" s="18" t="s">
        <v>2892</v>
      </c>
      <c r="G1352" s="18" t="s">
        <v>2893</v>
      </c>
      <c r="H1352" s="18" t="s">
        <v>615</v>
      </c>
      <c r="I1352" s="17">
        <f t="shared" ref="I1352:I1355" si="117">J1352+K1352+L1352</f>
        <v>0</v>
      </c>
      <c r="J1352" s="103">
        <v>0</v>
      </c>
      <c r="K1352" s="103">
        <v>0</v>
      </c>
      <c r="L1352" s="103">
        <v>0</v>
      </c>
      <c r="M1352" s="18" t="s">
        <v>350</v>
      </c>
      <c r="N1352" s="18" t="s">
        <v>34</v>
      </c>
      <c r="O1352" s="18" t="s">
        <v>35</v>
      </c>
      <c r="P1352" s="18"/>
    </row>
    <row r="1353" s="81" customFormat="1" ht="63" customHeight="1" spans="1:16">
      <c r="A1353" s="18" t="s">
        <v>2894</v>
      </c>
      <c r="B1353" s="18">
        <v>1</v>
      </c>
      <c r="C1353" s="18" t="s">
        <v>24</v>
      </c>
      <c r="D1353" s="18" t="s">
        <v>74</v>
      </c>
      <c r="E1353" s="18"/>
      <c r="F1353" s="18" t="s">
        <v>2895</v>
      </c>
      <c r="G1353" s="18" t="s">
        <v>329</v>
      </c>
      <c r="H1353" s="18" t="s">
        <v>615</v>
      </c>
      <c r="I1353" s="17">
        <f t="shared" si="117"/>
        <v>0</v>
      </c>
      <c r="J1353" s="103">
        <v>0</v>
      </c>
      <c r="K1353" s="103">
        <v>0</v>
      </c>
      <c r="L1353" s="103">
        <v>0</v>
      </c>
      <c r="M1353" s="18" t="s">
        <v>350</v>
      </c>
      <c r="N1353" s="18" t="s">
        <v>34</v>
      </c>
      <c r="O1353" s="18" t="s">
        <v>35</v>
      </c>
      <c r="P1353" s="18"/>
    </row>
    <row r="1354" s="81" customFormat="1" ht="70" customHeight="1" spans="1:16">
      <c r="A1354" s="18" t="s">
        <v>2896</v>
      </c>
      <c r="B1354" s="18">
        <v>1</v>
      </c>
      <c r="C1354" s="18" t="s">
        <v>24</v>
      </c>
      <c r="D1354" s="18" t="s">
        <v>74</v>
      </c>
      <c r="E1354" s="18"/>
      <c r="F1354" s="18" t="s">
        <v>2897</v>
      </c>
      <c r="G1354" s="18" t="s">
        <v>329</v>
      </c>
      <c r="H1354" s="18" t="s">
        <v>615</v>
      </c>
      <c r="I1354" s="17">
        <f t="shared" si="117"/>
        <v>0</v>
      </c>
      <c r="J1354" s="103">
        <v>0</v>
      </c>
      <c r="K1354" s="103">
        <v>0</v>
      </c>
      <c r="L1354" s="103">
        <v>0</v>
      </c>
      <c r="M1354" s="18" t="s">
        <v>350</v>
      </c>
      <c r="N1354" s="18" t="s">
        <v>34</v>
      </c>
      <c r="O1354" s="18" t="s">
        <v>35</v>
      </c>
      <c r="P1354" s="18"/>
    </row>
    <row r="1355" s="82" customFormat="1" ht="41" customHeight="1" spans="1:16">
      <c r="A1355" s="9" t="s">
        <v>2898</v>
      </c>
      <c r="B1355" s="9">
        <v>0</v>
      </c>
      <c r="C1355" s="9"/>
      <c r="D1355" s="9" t="s">
        <v>74</v>
      </c>
      <c r="E1355" s="9"/>
      <c r="F1355" s="9" t="s">
        <v>2899</v>
      </c>
      <c r="G1355" s="9"/>
      <c r="H1355" s="9"/>
      <c r="I1355" s="17">
        <f t="shared" si="117"/>
        <v>0</v>
      </c>
      <c r="J1355" s="17">
        <v>0</v>
      </c>
      <c r="K1355" s="17">
        <v>0</v>
      </c>
      <c r="L1355" s="17">
        <v>0</v>
      </c>
      <c r="M1355" s="9"/>
      <c r="N1355" s="9"/>
      <c r="O1355" s="9"/>
      <c r="P1355" s="9"/>
    </row>
    <row r="1356" s="81" customFormat="1" ht="74" customHeight="1" spans="1:16">
      <c r="A1356" s="148" t="s">
        <v>2900</v>
      </c>
      <c r="B1356" s="148"/>
      <c r="C1356" s="148"/>
      <c r="D1356" s="148"/>
      <c r="E1356" s="148"/>
      <c r="F1356" s="148"/>
      <c r="G1356" s="148"/>
      <c r="H1356" s="9"/>
      <c r="I1356" s="148"/>
      <c r="J1356" s="148"/>
      <c r="K1356" s="148"/>
      <c r="L1356" s="148"/>
      <c r="M1356" s="133"/>
      <c r="N1356" s="148"/>
      <c r="O1356" s="148"/>
      <c r="P1356" s="148"/>
    </row>
  </sheetData>
  <autoFilter ref="A3:XEI1356">
    <extLst/>
  </autoFilter>
  <mergeCells count="19">
    <mergeCell ref="A1:P1"/>
    <mergeCell ref="D2:E2"/>
    <mergeCell ref="I2:K2"/>
    <mergeCell ref="A1356:P1356"/>
    <mergeCell ref="A2:A3"/>
    <mergeCell ref="A591:A592"/>
    <mergeCell ref="B2:B3"/>
    <mergeCell ref="C2:C3"/>
    <mergeCell ref="F2:F3"/>
    <mergeCell ref="G2:G3"/>
    <mergeCell ref="H2:H3"/>
    <mergeCell ref="M2:M3"/>
    <mergeCell ref="N2:N3"/>
    <mergeCell ref="O2:O3"/>
    <mergeCell ref="P2:P3"/>
    <mergeCell ref="P422:P428"/>
    <mergeCell ref="P599:P614"/>
    <mergeCell ref="P664:P674"/>
    <mergeCell ref="P686:P703"/>
  </mergeCells>
  <conditionalFormatting sqref="A81">
    <cfRule type="duplicateValues" dxfId="0" priority="138"/>
  </conditionalFormatting>
  <conditionalFormatting sqref="A100">
    <cfRule type="duplicateValues" dxfId="0" priority="119"/>
  </conditionalFormatting>
  <conditionalFormatting sqref="A108">
    <cfRule type="duplicateValues" dxfId="0" priority="69"/>
  </conditionalFormatting>
  <conditionalFormatting sqref="A114">
    <cfRule type="duplicateValues" dxfId="0" priority="68"/>
  </conditionalFormatting>
  <conditionalFormatting sqref="A151">
    <cfRule type="duplicateValues" dxfId="0" priority="66"/>
  </conditionalFormatting>
  <conditionalFormatting sqref="A154">
    <cfRule type="duplicateValues" dxfId="0" priority="112"/>
  </conditionalFormatting>
  <conditionalFormatting sqref="A158">
    <cfRule type="duplicateValues" dxfId="0" priority="110"/>
  </conditionalFormatting>
  <conditionalFormatting sqref="P158">
    <cfRule type="duplicateValues" dxfId="0" priority="111"/>
  </conditionalFormatting>
  <conditionalFormatting sqref="A183">
    <cfRule type="duplicateValues" dxfId="0" priority="7"/>
  </conditionalFormatting>
  <conditionalFormatting sqref="F183">
    <cfRule type="duplicateValues" dxfId="0" priority="4"/>
  </conditionalFormatting>
  <conditionalFormatting sqref="A184">
    <cfRule type="duplicateValues" dxfId="0" priority="6"/>
  </conditionalFormatting>
  <conditionalFormatting sqref="A186">
    <cfRule type="duplicateValues" dxfId="0" priority="5"/>
  </conditionalFormatting>
  <conditionalFormatting sqref="A188">
    <cfRule type="duplicateValues" dxfId="0" priority="3"/>
  </conditionalFormatting>
  <conditionalFormatting sqref="A189">
    <cfRule type="duplicateValues" dxfId="0" priority="2"/>
  </conditionalFormatting>
  <conditionalFormatting sqref="A232">
    <cfRule type="duplicateValues" dxfId="0" priority="94"/>
  </conditionalFormatting>
  <conditionalFormatting sqref="A233">
    <cfRule type="duplicateValues" dxfId="0" priority="93"/>
  </conditionalFormatting>
  <conditionalFormatting sqref="A236">
    <cfRule type="duplicateValues" dxfId="0" priority="92"/>
  </conditionalFormatting>
  <conditionalFormatting sqref="F490">
    <cfRule type="duplicateValues" dxfId="0" priority="8"/>
  </conditionalFormatting>
  <conditionalFormatting sqref="A674">
    <cfRule type="duplicateValues" dxfId="0" priority="11"/>
  </conditionalFormatting>
  <conditionalFormatting sqref="A783">
    <cfRule type="duplicateValues" dxfId="0" priority="24"/>
  </conditionalFormatting>
  <conditionalFormatting sqref="A786">
    <cfRule type="duplicateValues" dxfId="0" priority="26"/>
  </conditionalFormatting>
  <conditionalFormatting sqref="A788">
    <cfRule type="duplicateValues" dxfId="0" priority="21"/>
  </conditionalFormatting>
  <conditionalFormatting sqref="A790">
    <cfRule type="duplicateValues" dxfId="0" priority="23"/>
  </conditionalFormatting>
  <conditionalFormatting sqref="A791">
    <cfRule type="duplicateValues" dxfId="0" priority="22"/>
  </conditionalFormatting>
  <conditionalFormatting sqref="A793">
    <cfRule type="duplicateValues" dxfId="0" priority="20"/>
  </conditionalFormatting>
  <conditionalFormatting sqref="A130:A146">
    <cfRule type="duplicateValues" dxfId="0" priority="67"/>
  </conditionalFormatting>
  <conditionalFormatting sqref="A217:A224">
    <cfRule type="duplicateValues" dxfId="0" priority="1"/>
  </conditionalFormatting>
  <conditionalFormatting sqref="A230:A231">
    <cfRule type="duplicateValues" dxfId="0" priority="95"/>
  </conditionalFormatting>
  <conditionalFormatting sqref="A676:A680">
    <cfRule type="duplicateValues" dxfId="0" priority="10"/>
  </conditionalFormatting>
  <conditionalFormatting sqref="A85 A102 A117 A93">
    <cfRule type="duplicateValues" dxfId="0" priority="139"/>
  </conditionalFormatting>
  <conditionalFormatting sqref="A120:A121 A352:A353 A356 A364 A239:A241 A228 A159:A160">
    <cfRule type="duplicateValues" dxfId="0" priority="186"/>
  </conditionalFormatting>
  <conditionalFormatting sqref="A664:A673 A675">
    <cfRule type="duplicateValues" dxfId="0" priority="12"/>
  </conditionalFormatting>
  <conditionalFormatting sqref="A777 A773:A775">
    <cfRule type="duplicateValues" dxfId="0" priority="27"/>
  </conditionalFormatting>
  <conditionalFormatting sqref="A784:A785 A779:A782">
    <cfRule type="duplicateValues" dxfId="0" priority="25"/>
  </conditionalFormatting>
  <dataValidations count="3">
    <dataValidation type="list" allowBlank="1" showInputMessage="1" showErrorMessage="1" sqref="O7 O8 O9 O10 O13 O14 O15 O16 O17 O27 O28 O29 O30 O31 O32 O33 O34 O35 O36 O37 O38 O39 O40 O41 O42 O43 O44 O45 O61 O62 O63 O64 O65 O66 O80 O81 O82 O83 O84 O85 O86 O87 O88 O91 O92 O93 O94 O95 O96 O97 O98 O99 O100 O101 O102 O103 O104 O105 O106 O107 O108 O111 O112 O115 O116 O117 O118 O119 O120 O121 O122 O123 O126 O129 O130 O131 O132 O133 O134 O135 O136 O137 O138 O139 O140 O141 O142 O143 O144 O145 O146 O152 O153 O154 O157 O158 O159 O160 O163 O164 O165 O166 O167 O168 O176 O177 O178 O179 O182 O183 O184 O185 O186 O214 O228 O229 O233 O234 O235 O236 O237 O238 O241 O242 O243 O265 O267 O274 O281 O282 O283 O289 O305 O308 O309 O310 P311 P312 O313 O314 O315 O316 O317 O318 O319 O320 O321 O322 O323 O324 O325 O326 O327 O328 O329 O330 O349 O350 O351 O354 O355 O356 O357 O360 O361 O362 O363 O364 O365 O366 O369 O371 O372 O373 O374 O375 O376 O377 O378 O387 O393 O394 O397 O398 O399 O400 O401 O404 O408 O429 O474 O475 O476 O478 O479 O480 O481 O482 O483 O484 O485 O486 O487 O489 O490 O492 O493 O494 O495 O496 O504 O505 O506 O507 O509 O530 O531 O532 O559 O563 O566 O568 O569 P569 O572 O575 O576 O577 O578 O588 O589 O593 O594 O674 O675 O678 O679 O680 O684 O685 O686 O698 O706 O707 O708 O709 O710 O711 O712 O713 O714 O715 O716 O717 O718 O719 O720 O721 O722 O723 O724 O725 O728 O729 O730 O731 O732 O733 O734 O735 O738 O739 O740 O741 O742 O743 O744 O750 O754 O755 O761 O762 O763 O764 O765 O766 O767 O768 O769 O772 O773 O774 O775 O776 O777 O778 O779 O780 O781 O782 O783 O784 O785 O786 O787 O788 O789 O790 O791 O792 O793 O794 P795 O811 O812 O813 O820 P820 O836 O837 O838 O839 O840 O841 O842 O843 O844 O845 O846 O847 O848 O849 O850 O851 O852 O853 O854 O855 O857 O858 O859 O860 O861 O862 O863 O864 O865 O911 O912 O913 O914 O915 O916 O917 O985 O986 O987 O988 O989 O990 O991 O992 O993 O994 O995 O996 O997 O998 O999 O1000 O1001 O1002 O1003 O1004 O1005 O1007 O1008 O1009 O1010 O1011 O1012 O1013 O1014 O1154 O1155 O1156 O1157 O1158 O1159 O1160 O1161 O1162 O1163 O1164 O1165 O1166 O1167 O1168 O1169 O1170 O1171 O1172 O1173 O1174 O1175 O1176 O1180 O1183 O1184 O1188 O1191 O1192 O1230 O1231 O1232 O1233 O1234 O1235 O1237 O1238 O1239 O1240 O1241 O1242 O1243 O1244 O1247 O1249 O1252 O1253 O1254 O1255 O1258 O1355 O11:O12 O18:O26 O46:O60 O67:O79 O89:O90 O109:O110 O113:O114 O124:O125 O127:O128 O147:O151 O155:O156 O161:O162 O169:O175 O180:O181 O194:O198 O199:O213 O215:O216 O217:O224 O225:O227 O230:O232 O239:O240 O244:O247 O248:O264 O268:O273 O275:O280 O284:O288 O290:O304 O306:O307 O331:O348 O352:O353 O358:O359 O367:O368 O379:O382 O383:O386 O388:O392 O395:O396 O402:O403 O405:O407 O409:O414 O415:O416 O417:O420 O421:O428 O430:O457 O458:O473 O497:O498 O500:O501 O510:O527 O540:O557 O573:O574 O579:O580 O581:O587 O599:O603 O604:O614 O615:O616 O617:O650 O651:O662 O663:O673 O676:O677 O681:O683 O687:O694 O695:O697 O699:O701 O702:O703 O704:O705 O726:O727 O736:O737 O751:O753 O756:O760 O770:O771 O805:O810 O814:O819 O918:O921 O922:O937 O938:O954 O955:O982 O983:O984 O1185:O1187 O1264:O1281 O1283:O1300 O1302:O1319 O1322:O1339 O1347:O1349 O1350:O1351 O1352:O1354">
      <formula1>"已明确,未设置"</formula1>
    </dataValidation>
    <dataValidation type="list" allowBlank="1" showInputMessage="1" showErrorMessage="1" sqref="C7 C8 C13 C14 C15 C16 C17 C18 C19 C20 C21 C22 C23 C24 C25 C26 C27 C28 C29 C31 C32 C33 C34 C35 C36 C37 C38 C39 C40 C41 C42 C43 C44 C45 C64 C65 C66 C80 C81 C83 C84 C85 C87 C88 C89 C90 C91 C92 C93 C95 C96 C98 C99 C100 C102 C105 C106 C111 C112 C113 C114 C115 C117 C118 C119 C120 C121 C126 C129 C130 C131 C132 C133 C134 C135 C136 C137 C138 C139 C140 C141 C142 C143 C144 C145 C146 C147 C148 C149 C150 C151 C152 C154 C155 C156 C159 C160 C214 C228 C230 C231 C232 C233 C234 C235 C236 C237 C238 C239 C240 C241 C308 C309 C310 C313 C314 C315 C316 C317 C318 C319 C320 C321 C322 C323 C324 C325 C326 C327 C328 C329 C330 C349 C350 C351 C353 C356 C360 C361 C364 C365 C366 C369 C371 C408 C429 C475 C476 C478 C481 C485 C486 C487 C489 C490 C492 C501 C504 C506 C507 C509 C530 C531 C532 C534 C536 C558 C560 C562 C565 C567 C569 C570 C571 C572 C573 C574 C575 C576 C577 C578 C579 C580 C587 C588 C589 C591 C592 C598 C662 C674 C675 C678 C679 C680 C684 C685 C688 C689 C690 C691 C692 C693 C694 C698 C704 C705 C706 C707 C708 C709 C710 C711 C712 C713 C714 C715 C716 C717 C718 C719 C720 C721 C722 C723 C724 C725 C728 C729 C730 C731 C732 C733 C734 C735 C738 C739 C740 C741 C742 C743 C744 C761 C762 C763 C764 C765 C766 C767 C805 C806 C807 C808 C811 C812 C813 C822 C835 C837 C838 C839 C840 C841 C842 C843 C844 C845 C846 C847 C848 C849 C850 C851 C852 C853 C854 C855 C856 C857 C858 C859 C860 C861 C862 C863 C864 C865 C866 C1004 C1005 C1154 C1155 C1156 C1157 C1158 C1159 C1160 C1161 C1162 C1163 C1164 C1165 C1166 C1167 C1168 C1169 C1170 C1184 C1185 C1186 C1187 C1188 C1189 C1190 C1194 C1228 C1229 C1233 C1236 C1238 C1241 C1242 C1243 C1244 C1251 C1256 C1257 C1263 C1264 C1265 C1266 C1267 C1268 C1269 C1270 C1271 C1272 C1273 C1274 C1275 C1276 C1277 C1278 C1279 C1280 C1281 C1282 C1283 C1284 C1285 C1286 C1287 C1288 C1289 C1290 C1291 C1292 C1293 C1294 C1295 C1296 C1297 C1298 C1299 C1300 C1301 C1322 C1323 C1324 C1325 C1326 C1327 C1328 C1329 C1330 C1331 C1332 C1333 C1334 C1335 C1336 C1337 C1338 C1339 C1342 C1350 C1352 C1355 C46:C60 C61:C63 C67:C79 C194:C198 C199:C213 C215:C216 C217:C224 C225:C227 C331:C348 C354:C355 C358:C359 C367:C368 C405:C407 C409:C414 C415:C416 C417:C420 C421:C428 C497:C498 C537:C538 C581:C586 C599:C614 C615:C616 C617:C661 C663:C673 C676:C677 C681:C683 C686:C687 C695:C697 C699:C701 C702:C703 C726:C727 C736:C737 C745:C747 C809:C810 C1178:C1179 C1181:C1182 C1195:C1212 C1213:C1226 C1245:C1246 C1259:C1261 C1320:C1321 C1344:C1345 C1347:C1349 C1353:C1354">
      <formula1>"新建,改建,扩建"</formula1>
    </dataValidation>
    <dataValidation type="list" allowBlank="1" showInputMessage="1" showErrorMessage="1" sqref="N7 N8 N9 N10 N13 N14 N15 N16 N17 N27 N28 N29 N30 N31 N32 N33 N34 N35 N36 N37 N38 N39 N40 N41 N42 N43 N44 N45 N61 N62 N63 N64 N65 N66 N80 N81 N82 N83 N84 N85 N86 N87 N88 N91 N92 N93 N94 N95 N96 N97 N98 N99 N100 N101 N102 N103 N104 N105 N106 N107 N108 N111 N112 N115 N116 N117 N118 N119 N120 N121 N122 N123 N126 N129 N130 N131 N132 N133 N134 N135 N136 N137 N138 N139 N140 N141 N142 N143 N144 N145 N146 N152 N153 N154 N157 N158 N159 N160 N163 N164 N165 N166 N167 N168 N176 N177 N178 N179 N180 N181 N182 N183 N184 N185 N186 N214 N228 N229 N230 N231 N232 N233 N234 N235 N236 N237 N238 N239 N240 N241 N242 N243 N244 N245 N246 N247 N248 N249 N250 N251 N252 N253 N254 N255 N256 N257 N258 N259 N260 N261 N262 N263 N264 N265 N266 N267 N268 N269 N270 N271 N272 N273 N274 N275 N276 N277 N278 N279 N280 N308 N309 N310 N313 N314 N315 N316 N317 N318 N319 N320 N321 N322 N323 N324 N325 N326 N327 N328 N329 N330 N349 N350 N351 N353 N356 N360 N361 N362 N363 N364 N366 N369 N371 N372 N373 N374 N375 N376 N377 N378 N387 N393 N394 N397 N398 N399 N400 N401 N404 N408 N429 N474 N475 N476 N478 N479 N480 N481 N482 N483 N484 N485 N486 N487 N489 N490 N492 N493 N494 N495 N496 N504 N505 N506 N507 N509 N530 N531 N532 O535 N559 N563 N566 N568 N569 N572 N575 N576 N577 N578 N589 N593 N594 N674 N675 N678 N679 N680 N684 N685 N686 N698 N706 N707 N708 N709 N710 N711 N712 N713 N714 N715 N716 N717 N718 N719 N720 N721 N722 N723 N724 N725 N728 N729 N730 N731 N732 N733 N734 N735 N738 N739 N740 N741 N742 N743 N744 N754 N755 N761 N762 N763 N764 N765 N766 N767 N768 N769 N813 N814 N815 N820 N823 N824 N825 N826 N827 N828 N829 N830 N831 N832 N833 N834 N836 N837 N838 N839 N840 N841 N842 N843 N844 N845 N846 N847 N848 N849 N850 N851 N852 N853 N854 N855 N857 N858 N859 N860 N861 N862 N863 N864 N865 N867 N868 N869 N870 N871 N872 N873 N874 N875 N876 N877 N878 N879 N880 N881 N882 N883 N884 N885 N886 N887 N888 N889 N890 N891 N892 N893 N894 N895 N896 N897 N898 N899 N900 N901 N902 N903 N904 N905 N906 N907 N908 N909 N910 N911 N912 N913 N914 N915 N916 N917 N918 N919 N920 N921 N985 N986 N987 N988 N989 N990 N991 N992 N993 N994 N995 N996 N997 N998 N999 N1000 N1001 N1002 N1003 N1004 N1005 N1007 N1008 N1009 N1010 N1011 N1012 N1013 N1014 N1154 N1155 N1156 N1157 N1158 N1159 N1160 N1161 N1162 N1163 N1164 N1165 N1166 N1167 N1168 N1169 N1170 N1171 N1172 N1173 N1174 N1175 N1176 N1180 N1183 N1184 N1185 N1186 N1187 N1188 N1191 N1192 N1230 N1231 N1232 N1233 N1234 N1235 N1237 N1238 N1239 N1240 N1241 N1242 N1243 N1244 N1247 N1249 N1252 N1253 N1254 N1255 N1258 N1355 N11:N12 N18:N26 N46:N60 N67:N79 N89:N90 N109:N110 N113:N114 N124:N125 N127:N128 N147:N151 N155:N156 N161:N162 N169:N175 N194:N198 N199:N213 N215:N216 N217:N224 N225:N227 N281:N304 N305:N307 N311:N312 N331:N348 N367:N368 N379:N382 N383:N386 N388:N392 N395:N396 N402:N403 N405:N407 N409:N414 N415:N416 N417:N420 N421:N428 N430:N473 N497:N498 N500:N501 N510:N527 N540:N557 N573:N574 N579:N580 N581:N586 N587:N588 N599:N603 N604:N614 N615:N616 N617:N650 N651:N662 N663:N673 N676:N677 N681:N683 N687:N694 N695:N697 N699:N701 N702:N703 N704:N705 N726:N727 N736:N737 N750:N753 N756:N760 N770:N771 N772:N795 N796:N812 N816:N819 N922:N984 N1302:N1319 N1347:N1349 N1350:N1351 N1352:N1354 O528:O529">
      <formula1>"经营性,公益性,国有资产,农户"</formula1>
    </dataValidation>
  </dataValidations>
  <printOptions horizontalCentered="1" verticalCentered="1"/>
  <pageMargins left="0.472222222222222" right="0.357638888888889" top="0.590277777777778" bottom="0.590277777777778" header="0" footer="0.452083333333333"/>
  <pageSetup paperSize="8" scale="98"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P739"/>
  <sheetViews>
    <sheetView tabSelected="1" view="pageBreakPreview" zoomScaleNormal="100" workbookViewId="0">
      <pane ySplit="3" topLeftCell="A295" activePane="bottomLeft" state="frozen"/>
      <selection/>
      <selection pane="bottomLeft" activeCell="F8" sqref="F8"/>
    </sheetView>
  </sheetViews>
  <sheetFormatPr defaultColWidth="9" defaultRowHeight="14.25"/>
  <cols>
    <col min="1" max="1" width="23.75" style="2" customWidth="1"/>
    <col min="2" max="2" width="10.125" style="6" customWidth="1"/>
    <col min="3" max="3" width="5.5" style="6" customWidth="1"/>
    <col min="4" max="4" width="5.875" style="6" customWidth="1"/>
    <col min="5" max="5" width="11.625" style="6" customWidth="1"/>
    <col min="6" max="6" width="39.625" style="6" customWidth="1"/>
    <col min="7" max="7" width="12.875" style="6" customWidth="1"/>
    <col min="8" max="8" width="7.75" style="6" customWidth="1"/>
    <col min="9" max="11" width="11.5" style="7" customWidth="1"/>
    <col min="12" max="12" width="9.76666666666667" style="7" customWidth="1"/>
    <col min="13" max="13" width="7.5" style="6" customWidth="1"/>
    <col min="14" max="15" width="6.75" style="6" customWidth="1"/>
    <col min="16" max="16" width="6" style="6" customWidth="1"/>
    <col min="17" max="16384" width="9" style="6"/>
  </cols>
  <sheetData>
    <row r="1" s="1" customFormat="1" ht="42" customHeight="1" spans="1:16">
      <c r="A1" s="8" t="s">
        <v>2901</v>
      </c>
      <c r="B1" s="8"/>
      <c r="C1" s="8"/>
      <c r="D1" s="8"/>
      <c r="E1" s="8"/>
      <c r="F1" s="8"/>
      <c r="G1" s="8"/>
      <c r="H1" s="8"/>
      <c r="I1" s="16"/>
      <c r="J1" s="16"/>
      <c r="K1" s="16"/>
      <c r="L1" s="16"/>
      <c r="M1" s="8"/>
      <c r="N1" s="8"/>
      <c r="O1" s="8"/>
      <c r="P1" s="8"/>
    </row>
    <row r="2" s="2" customFormat="1" ht="24" customHeight="1" spans="1:16">
      <c r="A2" s="11" t="s">
        <v>1</v>
      </c>
      <c r="B2" s="11" t="s">
        <v>2</v>
      </c>
      <c r="C2" s="11" t="s">
        <v>3</v>
      </c>
      <c r="D2" s="11" t="s">
        <v>4</v>
      </c>
      <c r="E2" s="11"/>
      <c r="F2" s="11" t="s">
        <v>5</v>
      </c>
      <c r="G2" s="11" t="s">
        <v>6</v>
      </c>
      <c r="H2" s="11" t="s">
        <v>7</v>
      </c>
      <c r="I2" s="22" t="s">
        <v>8</v>
      </c>
      <c r="J2" s="22"/>
      <c r="K2" s="22"/>
      <c r="L2" s="22"/>
      <c r="M2" s="11" t="s">
        <v>9</v>
      </c>
      <c r="N2" s="11" t="s">
        <v>10</v>
      </c>
      <c r="O2" s="11" t="s">
        <v>11</v>
      </c>
      <c r="P2" s="11" t="s">
        <v>12</v>
      </c>
    </row>
    <row r="3" s="2" customFormat="1" ht="24" spans="1:16">
      <c r="A3" s="11"/>
      <c r="B3" s="11"/>
      <c r="C3" s="11"/>
      <c r="D3" s="11" t="s">
        <v>13</v>
      </c>
      <c r="E3" s="11" t="s">
        <v>14</v>
      </c>
      <c r="F3" s="11"/>
      <c r="G3" s="11"/>
      <c r="H3" s="11"/>
      <c r="I3" s="22" t="s">
        <v>15</v>
      </c>
      <c r="J3" s="22" t="s">
        <v>16</v>
      </c>
      <c r="K3" s="22" t="s">
        <v>17</v>
      </c>
      <c r="L3" s="22" t="s">
        <v>18</v>
      </c>
      <c r="M3" s="11"/>
      <c r="N3" s="11"/>
      <c r="O3" s="11"/>
      <c r="P3" s="11"/>
    </row>
    <row r="4" s="3" customFormat="1" ht="38" customHeight="1" spans="1:16">
      <c r="A4" s="10" t="s">
        <v>19</v>
      </c>
      <c r="B4" s="10"/>
      <c r="C4" s="10" t="s">
        <v>20</v>
      </c>
      <c r="D4" s="10" t="s">
        <v>20</v>
      </c>
      <c r="E4" s="10" t="s">
        <v>20</v>
      </c>
      <c r="F4" s="10"/>
      <c r="G4" s="10" t="s">
        <v>20</v>
      </c>
      <c r="H4" s="10" t="s">
        <v>20</v>
      </c>
      <c r="I4" s="20">
        <f>J4+K4+L4</f>
        <v>120231.038</v>
      </c>
      <c r="J4" s="20">
        <f>J5+J265+J321+J328+J440+J575+J586+J723+J733+J737</f>
        <v>54852.52</v>
      </c>
      <c r="K4" s="20">
        <f>K5+K265+K321+K328+K440+K575+K586+K723+K733+K737</f>
        <v>37178.298</v>
      </c>
      <c r="L4" s="20">
        <f>L5+L265+L321+L328+L440+L575+L586+L723+L733+L737</f>
        <v>28200.22</v>
      </c>
      <c r="M4" s="10" t="s">
        <v>20</v>
      </c>
      <c r="N4" s="10" t="s">
        <v>20</v>
      </c>
      <c r="O4" s="10" t="s">
        <v>20</v>
      </c>
      <c r="P4" s="10"/>
    </row>
    <row r="5" s="3" customFormat="1" ht="23" customHeight="1" spans="1:16">
      <c r="A5" s="10" t="s">
        <v>21</v>
      </c>
      <c r="B5" s="10">
        <f>B6+B132+B138+B245+B254</f>
        <v>228</v>
      </c>
      <c r="C5" s="10" t="s">
        <v>20</v>
      </c>
      <c r="D5" s="10" t="s">
        <v>20</v>
      </c>
      <c r="E5" s="10" t="s">
        <v>20</v>
      </c>
      <c r="F5" s="10" t="s">
        <v>20</v>
      </c>
      <c r="G5" s="10" t="s">
        <v>20</v>
      </c>
      <c r="H5" s="10" t="s">
        <v>20</v>
      </c>
      <c r="I5" s="20">
        <f>J5+K5+L5</f>
        <v>77710.458</v>
      </c>
      <c r="J5" s="20">
        <f>J6+J132+J138+J245+J254</f>
        <v>33610</v>
      </c>
      <c r="K5" s="20">
        <f>K6+K132+K138+K245+K254</f>
        <v>15900.238</v>
      </c>
      <c r="L5" s="20">
        <f>L6+L132+L138+L245+L254</f>
        <v>28200.22</v>
      </c>
      <c r="M5" s="10" t="s">
        <v>20</v>
      </c>
      <c r="N5" s="10" t="s">
        <v>20</v>
      </c>
      <c r="O5" s="10" t="s">
        <v>20</v>
      </c>
      <c r="P5" s="10"/>
    </row>
    <row r="6" s="3" customFormat="1" ht="27" customHeight="1" spans="1:16">
      <c r="A6" s="11" t="s">
        <v>22</v>
      </c>
      <c r="B6" s="11">
        <f>B7+B30+B38+B39+B61+B62+B63+B64</f>
        <v>107</v>
      </c>
      <c r="C6" s="11" t="s">
        <v>20</v>
      </c>
      <c r="D6" s="11" t="s">
        <v>20</v>
      </c>
      <c r="E6" s="11" t="s">
        <v>20</v>
      </c>
      <c r="F6" s="11" t="s">
        <v>20</v>
      </c>
      <c r="G6" s="11" t="s">
        <v>20</v>
      </c>
      <c r="H6" s="11" t="s">
        <v>20</v>
      </c>
      <c r="I6" s="22">
        <f t="shared" ref="I6:I22" si="0">J6+K6+L6</f>
        <v>54344.78</v>
      </c>
      <c r="J6" s="22">
        <f>J7+J30+J38+J39+J61+J62+J63+J64</f>
        <v>19556.2</v>
      </c>
      <c r="K6" s="22">
        <f>K7+K30+K38+K39+K61+K62+K63+K64</f>
        <v>6588.36</v>
      </c>
      <c r="L6" s="22">
        <f>L7+L30+L38+L39+L61+L62+L63+L64</f>
        <v>28200.22</v>
      </c>
      <c r="M6" s="11" t="s">
        <v>20</v>
      </c>
      <c r="N6" s="11" t="s">
        <v>20</v>
      </c>
      <c r="O6" s="11" t="s">
        <v>20</v>
      </c>
      <c r="P6" s="11"/>
    </row>
    <row r="7" s="3" customFormat="1" ht="42" customHeight="1" spans="1:16">
      <c r="A7" s="11" t="s">
        <v>23</v>
      </c>
      <c r="B7" s="11">
        <f>B8+B13+B16+B18+B20+B22+B29</f>
        <v>15</v>
      </c>
      <c r="C7" s="11" t="s">
        <v>20</v>
      </c>
      <c r="D7" s="11" t="s">
        <v>20</v>
      </c>
      <c r="E7" s="11" t="s">
        <v>20</v>
      </c>
      <c r="F7" s="11" t="s">
        <v>20</v>
      </c>
      <c r="G7" s="11" t="s">
        <v>20</v>
      </c>
      <c r="H7" s="11" t="s">
        <v>20</v>
      </c>
      <c r="I7" s="22">
        <f t="shared" si="0"/>
        <v>3189.97</v>
      </c>
      <c r="J7" s="22">
        <f>J8+J13+J16+J18+J20+J22+J29</f>
        <v>1459.3</v>
      </c>
      <c r="K7" s="22">
        <f>K8+K13+K16+K18+K20+K22+K29</f>
        <v>1730.67</v>
      </c>
      <c r="L7" s="22">
        <f>L8+L13+L16+L18+L20+L22+L29</f>
        <v>0</v>
      </c>
      <c r="M7" s="11" t="s">
        <v>20</v>
      </c>
      <c r="N7" s="11" t="s">
        <v>20</v>
      </c>
      <c r="O7" s="11" t="s">
        <v>20</v>
      </c>
      <c r="P7" s="11"/>
    </row>
    <row r="8" s="4" customFormat="1" ht="99" customHeight="1" spans="1:16">
      <c r="A8" s="11" t="s">
        <v>2902</v>
      </c>
      <c r="B8" s="11">
        <f>B9+B10+B11+B12</f>
        <v>4</v>
      </c>
      <c r="C8" s="11" t="s">
        <v>20</v>
      </c>
      <c r="D8" s="11" t="s">
        <v>20</v>
      </c>
      <c r="E8" s="11" t="s">
        <v>20</v>
      </c>
      <c r="F8" s="11" t="s">
        <v>20</v>
      </c>
      <c r="G8" s="11" t="s">
        <v>20</v>
      </c>
      <c r="H8" s="11" t="s">
        <v>20</v>
      </c>
      <c r="I8" s="11">
        <f t="shared" si="0"/>
        <v>650.67</v>
      </c>
      <c r="J8" s="11">
        <f>J9+J10+J11+J12</f>
        <v>420</v>
      </c>
      <c r="K8" s="11">
        <f>K9+K10+K11+K12</f>
        <v>230.67</v>
      </c>
      <c r="L8" s="11">
        <f>L9+L10+L11+L12</f>
        <v>0</v>
      </c>
      <c r="M8" s="11" t="s">
        <v>20</v>
      </c>
      <c r="N8" s="11" t="s">
        <v>20</v>
      </c>
      <c r="O8" s="11" t="s">
        <v>20</v>
      </c>
      <c r="P8" s="11"/>
    </row>
    <row r="9" s="4" customFormat="1" ht="321" customHeight="1" spans="1:16">
      <c r="A9" s="11" t="s">
        <v>30</v>
      </c>
      <c r="B9" s="11">
        <v>1</v>
      </c>
      <c r="C9" s="11" t="s">
        <v>24</v>
      </c>
      <c r="D9" s="15" t="s">
        <v>25</v>
      </c>
      <c r="E9" s="15">
        <v>0.01</v>
      </c>
      <c r="F9" s="22" t="s">
        <v>31</v>
      </c>
      <c r="G9" s="11" t="s">
        <v>32</v>
      </c>
      <c r="H9" s="11">
        <v>2022</v>
      </c>
      <c r="I9" s="11">
        <f t="shared" si="0"/>
        <v>220</v>
      </c>
      <c r="J9" s="11">
        <v>220</v>
      </c>
      <c r="K9" s="22"/>
      <c r="L9" s="22"/>
      <c r="M9" s="11" t="s">
        <v>33</v>
      </c>
      <c r="N9" s="11" t="s">
        <v>34</v>
      </c>
      <c r="O9" s="11" t="s">
        <v>35</v>
      </c>
      <c r="P9" s="11"/>
    </row>
    <row r="10" s="4" customFormat="1" ht="180" customHeight="1" spans="1:16">
      <c r="A10" s="11" t="s">
        <v>36</v>
      </c>
      <c r="B10" s="11">
        <v>1</v>
      </c>
      <c r="C10" s="11" t="s">
        <v>24</v>
      </c>
      <c r="D10" s="15" t="s">
        <v>25</v>
      </c>
      <c r="E10" s="15">
        <v>0.002</v>
      </c>
      <c r="F10" s="22" t="s">
        <v>37</v>
      </c>
      <c r="G10" s="11" t="s">
        <v>38</v>
      </c>
      <c r="H10" s="11">
        <v>2022</v>
      </c>
      <c r="I10" s="11">
        <f t="shared" si="0"/>
        <v>100</v>
      </c>
      <c r="J10" s="11">
        <v>100</v>
      </c>
      <c r="K10" s="22"/>
      <c r="L10" s="22"/>
      <c r="M10" s="11" t="s">
        <v>33</v>
      </c>
      <c r="N10" s="11" t="s">
        <v>34</v>
      </c>
      <c r="O10" s="11" t="s">
        <v>35</v>
      </c>
      <c r="P10" s="12"/>
    </row>
    <row r="11" s="4" customFormat="1" ht="120" customHeight="1" spans="1:16">
      <c r="A11" s="11" t="s">
        <v>39</v>
      </c>
      <c r="B11" s="11">
        <v>1</v>
      </c>
      <c r="C11" s="11" t="s">
        <v>24</v>
      </c>
      <c r="D11" s="15" t="s">
        <v>25</v>
      </c>
      <c r="E11" s="15">
        <v>0.1</v>
      </c>
      <c r="F11" s="11" t="s">
        <v>40</v>
      </c>
      <c r="G11" s="11" t="s">
        <v>41</v>
      </c>
      <c r="H11" s="11">
        <v>2022</v>
      </c>
      <c r="I11" s="11">
        <f t="shared" si="0"/>
        <v>100</v>
      </c>
      <c r="J11" s="15">
        <v>100</v>
      </c>
      <c r="K11" s="22"/>
      <c r="L11" s="22"/>
      <c r="M11" s="11" t="s">
        <v>33</v>
      </c>
      <c r="N11" s="11" t="s">
        <v>42</v>
      </c>
      <c r="O11" s="11" t="s">
        <v>35</v>
      </c>
      <c r="P11" s="12"/>
    </row>
    <row r="12" s="4" customFormat="1" ht="120" customHeight="1" spans="1:16">
      <c r="A12" s="11" t="s">
        <v>43</v>
      </c>
      <c r="B12" s="11">
        <v>1</v>
      </c>
      <c r="C12" s="11" t="s">
        <v>24</v>
      </c>
      <c r="D12" s="15" t="s">
        <v>25</v>
      </c>
      <c r="E12" s="14">
        <v>2</v>
      </c>
      <c r="F12" s="11" t="s">
        <v>44</v>
      </c>
      <c r="G12" s="11" t="s">
        <v>45</v>
      </c>
      <c r="H12" s="11">
        <v>2022</v>
      </c>
      <c r="I12" s="11">
        <f t="shared" si="0"/>
        <v>230.67</v>
      </c>
      <c r="J12" s="11"/>
      <c r="K12" s="22">
        <v>230.67</v>
      </c>
      <c r="L12" s="22"/>
      <c r="M12" s="11" t="s">
        <v>33</v>
      </c>
      <c r="N12" s="11" t="s">
        <v>42</v>
      </c>
      <c r="O12" s="11" t="s">
        <v>35</v>
      </c>
      <c r="P12" s="12"/>
    </row>
    <row r="13" s="4" customFormat="1" ht="54" customHeight="1" spans="1:16">
      <c r="A13" s="11" t="s">
        <v>100</v>
      </c>
      <c r="B13" s="11">
        <f>B14+B15</f>
        <v>2</v>
      </c>
      <c r="C13" s="11" t="s">
        <v>20</v>
      </c>
      <c r="D13" s="11" t="s">
        <v>20</v>
      </c>
      <c r="E13" s="11" t="s">
        <v>20</v>
      </c>
      <c r="F13" s="11" t="s">
        <v>20</v>
      </c>
      <c r="G13" s="11" t="s">
        <v>20</v>
      </c>
      <c r="H13" s="11" t="s">
        <v>20</v>
      </c>
      <c r="I13" s="11">
        <f t="shared" si="0"/>
        <v>240</v>
      </c>
      <c r="J13" s="11">
        <f>J14+J15</f>
        <v>240</v>
      </c>
      <c r="K13" s="11">
        <f>K14+K15</f>
        <v>0</v>
      </c>
      <c r="L13" s="11">
        <f>L14+L15</f>
        <v>0</v>
      </c>
      <c r="M13" s="11" t="s">
        <v>20</v>
      </c>
      <c r="N13" s="11" t="s">
        <v>20</v>
      </c>
      <c r="O13" s="11" t="s">
        <v>20</v>
      </c>
      <c r="P13" s="11"/>
    </row>
    <row r="14" s="4" customFormat="1" ht="148" customHeight="1" spans="1:16">
      <c r="A14" s="11" t="s">
        <v>102</v>
      </c>
      <c r="B14" s="11">
        <v>1</v>
      </c>
      <c r="C14" s="11" t="s">
        <v>24</v>
      </c>
      <c r="D14" s="15" t="s">
        <v>50</v>
      </c>
      <c r="E14" s="15">
        <v>1330</v>
      </c>
      <c r="F14" s="11" t="s">
        <v>103</v>
      </c>
      <c r="G14" s="11" t="s">
        <v>104</v>
      </c>
      <c r="H14" s="11">
        <v>2022</v>
      </c>
      <c r="I14" s="11">
        <f t="shared" si="0"/>
        <v>40</v>
      </c>
      <c r="J14" s="14">
        <v>40</v>
      </c>
      <c r="K14" s="22"/>
      <c r="L14" s="22"/>
      <c r="M14" s="11" t="s">
        <v>33</v>
      </c>
      <c r="N14" s="11" t="s">
        <v>42</v>
      </c>
      <c r="O14" s="11" t="s">
        <v>35</v>
      </c>
      <c r="P14" s="12"/>
    </row>
    <row r="15" s="2" customFormat="1" ht="29" customHeight="1" spans="1:16">
      <c r="A15" s="26" t="s">
        <v>240</v>
      </c>
      <c r="B15" s="11">
        <v>1</v>
      </c>
      <c r="C15" s="11" t="s">
        <v>24</v>
      </c>
      <c r="D15" s="11" t="s">
        <v>92</v>
      </c>
      <c r="E15" s="11">
        <v>1</v>
      </c>
      <c r="F15" s="11" t="s">
        <v>241</v>
      </c>
      <c r="G15" s="11" t="s">
        <v>182</v>
      </c>
      <c r="H15" s="11">
        <v>2022</v>
      </c>
      <c r="I15" s="22">
        <f t="shared" si="0"/>
        <v>200</v>
      </c>
      <c r="J15" s="22">
        <v>200</v>
      </c>
      <c r="K15" s="22"/>
      <c r="L15" s="22"/>
      <c r="M15" s="11" t="s">
        <v>95</v>
      </c>
      <c r="N15" s="11" t="s">
        <v>34</v>
      </c>
      <c r="O15" s="11" t="s">
        <v>35</v>
      </c>
      <c r="P15" s="11"/>
    </row>
    <row r="16" s="4" customFormat="1" ht="43" customHeight="1" spans="1:16">
      <c r="A16" s="11" t="s">
        <v>242</v>
      </c>
      <c r="B16" s="11">
        <v>1</v>
      </c>
      <c r="C16" s="11" t="s">
        <v>20</v>
      </c>
      <c r="D16" s="11" t="s">
        <v>20</v>
      </c>
      <c r="E16" s="11" t="s">
        <v>20</v>
      </c>
      <c r="F16" s="11" t="s">
        <v>20</v>
      </c>
      <c r="G16" s="11" t="s">
        <v>20</v>
      </c>
      <c r="H16" s="11" t="s">
        <v>20</v>
      </c>
      <c r="I16" s="11">
        <f t="shared" si="0"/>
        <v>22.43</v>
      </c>
      <c r="J16" s="22">
        <f>J17</f>
        <v>22.43</v>
      </c>
      <c r="K16" s="22">
        <f>K17</f>
        <v>0</v>
      </c>
      <c r="L16" s="22">
        <f>L17</f>
        <v>0</v>
      </c>
      <c r="M16" s="11" t="s">
        <v>20</v>
      </c>
      <c r="N16" s="11" t="s">
        <v>20</v>
      </c>
      <c r="O16" s="11" t="s">
        <v>20</v>
      </c>
      <c r="P16" s="11"/>
    </row>
    <row r="17" s="4" customFormat="1" ht="113" customHeight="1" spans="1:16">
      <c r="A17" s="11" t="s">
        <v>244</v>
      </c>
      <c r="B17" s="11">
        <v>1</v>
      </c>
      <c r="C17" s="11" t="s">
        <v>24</v>
      </c>
      <c r="D17" s="15" t="s">
        <v>245</v>
      </c>
      <c r="E17" s="15">
        <v>5</v>
      </c>
      <c r="F17" s="11" t="s">
        <v>246</v>
      </c>
      <c r="G17" s="11" t="s">
        <v>247</v>
      </c>
      <c r="H17" s="11">
        <v>2022</v>
      </c>
      <c r="I17" s="11">
        <f t="shared" si="0"/>
        <v>22.43</v>
      </c>
      <c r="J17" s="15">
        <v>22.43</v>
      </c>
      <c r="K17" s="22"/>
      <c r="L17" s="22"/>
      <c r="M17" s="11" t="s">
        <v>33</v>
      </c>
      <c r="N17" s="11" t="s">
        <v>42</v>
      </c>
      <c r="O17" s="11" t="s">
        <v>35</v>
      </c>
      <c r="P17" s="12"/>
    </row>
    <row r="18" s="4" customFormat="1" ht="51" customHeight="1" spans="1:16">
      <c r="A18" s="11" t="s">
        <v>253</v>
      </c>
      <c r="B18" s="11">
        <f>B19</f>
        <v>1</v>
      </c>
      <c r="C18" s="11" t="s">
        <v>20</v>
      </c>
      <c r="D18" s="11" t="s">
        <v>20</v>
      </c>
      <c r="E18" s="11" t="s">
        <v>20</v>
      </c>
      <c r="F18" s="11" t="s">
        <v>20</v>
      </c>
      <c r="G18" s="11" t="s">
        <v>20</v>
      </c>
      <c r="H18" s="11" t="s">
        <v>20</v>
      </c>
      <c r="I18" s="11">
        <f t="shared" si="0"/>
        <v>199.68</v>
      </c>
      <c r="J18" s="22">
        <f>J19</f>
        <v>199.68</v>
      </c>
      <c r="K18" s="22">
        <f>K19</f>
        <v>0</v>
      </c>
      <c r="L18" s="22">
        <f>L19</f>
        <v>0</v>
      </c>
      <c r="M18" s="11" t="s">
        <v>20</v>
      </c>
      <c r="N18" s="11" t="s">
        <v>20</v>
      </c>
      <c r="O18" s="11" t="s">
        <v>20</v>
      </c>
      <c r="P18" s="11"/>
    </row>
    <row r="19" s="4" customFormat="1" ht="159" customHeight="1" spans="1:16">
      <c r="A19" s="63" t="s">
        <v>255</v>
      </c>
      <c r="B19" s="15">
        <v>1</v>
      </c>
      <c r="C19" s="11" t="s">
        <v>24</v>
      </c>
      <c r="D19" s="15" t="s">
        <v>60</v>
      </c>
      <c r="E19" s="15">
        <v>14.19</v>
      </c>
      <c r="F19" s="11" t="s">
        <v>256</v>
      </c>
      <c r="G19" s="11" t="s">
        <v>257</v>
      </c>
      <c r="H19" s="11">
        <v>2022</v>
      </c>
      <c r="I19" s="11">
        <f t="shared" si="0"/>
        <v>199.68</v>
      </c>
      <c r="J19" s="11">
        <v>199.68</v>
      </c>
      <c r="K19" s="22"/>
      <c r="L19" s="22"/>
      <c r="M19" s="11" t="s">
        <v>33</v>
      </c>
      <c r="N19" s="11" t="s">
        <v>34</v>
      </c>
      <c r="O19" s="11" t="s">
        <v>35</v>
      </c>
      <c r="P19" s="11"/>
    </row>
    <row r="20" s="4" customFormat="1" ht="59" customHeight="1" spans="1:16">
      <c r="A20" s="11" t="s">
        <v>275</v>
      </c>
      <c r="B20" s="11">
        <f>B21</f>
        <v>1</v>
      </c>
      <c r="C20" s="11" t="s">
        <v>20</v>
      </c>
      <c r="D20" s="11" t="s">
        <v>20</v>
      </c>
      <c r="E20" s="11" t="s">
        <v>20</v>
      </c>
      <c r="F20" s="11" t="s">
        <v>20</v>
      </c>
      <c r="G20" s="11" t="s">
        <v>20</v>
      </c>
      <c r="H20" s="11" t="s">
        <v>20</v>
      </c>
      <c r="I20" s="11">
        <f t="shared" si="0"/>
        <v>600</v>
      </c>
      <c r="J20" s="11">
        <f>J21</f>
        <v>0</v>
      </c>
      <c r="K20" s="11">
        <f>K21</f>
        <v>600</v>
      </c>
      <c r="L20" s="11">
        <f>L21</f>
        <v>0</v>
      </c>
      <c r="M20" s="11" t="s">
        <v>20</v>
      </c>
      <c r="N20" s="11" t="s">
        <v>20</v>
      </c>
      <c r="O20" s="11" t="s">
        <v>20</v>
      </c>
      <c r="P20" s="11"/>
    </row>
    <row r="21" s="4" customFormat="1" ht="158" customHeight="1" spans="1:16">
      <c r="A21" s="11" t="s">
        <v>277</v>
      </c>
      <c r="B21" s="11">
        <v>1</v>
      </c>
      <c r="C21" s="11" t="s">
        <v>24</v>
      </c>
      <c r="D21" s="11" t="s">
        <v>278</v>
      </c>
      <c r="E21" s="11">
        <v>500</v>
      </c>
      <c r="F21" s="11" t="s">
        <v>279</v>
      </c>
      <c r="G21" s="11" t="s">
        <v>280</v>
      </c>
      <c r="H21" s="11">
        <v>2022</v>
      </c>
      <c r="I21" s="11">
        <f t="shared" si="0"/>
        <v>600</v>
      </c>
      <c r="J21" s="65"/>
      <c r="K21" s="22">
        <v>600</v>
      </c>
      <c r="L21" s="22"/>
      <c r="M21" s="11" t="s">
        <v>33</v>
      </c>
      <c r="N21" s="11" t="s">
        <v>48</v>
      </c>
      <c r="O21" s="11" t="s">
        <v>35</v>
      </c>
      <c r="P21" s="11"/>
    </row>
    <row r="22" s="4" customFormat="1" ht="103" customHeight="1" spans="1:16">
      <c r="A22" s="11" t="s">
        <v>299</v>
      </c>
      <c r="B22" s="11">
        <f>B23+B24+B25+B26+B27+B28</f>
        <v>6</v>
      </c>
      <c r="C22" s="11" t="s">
        <v>20</v>
      </c>
      <c r="D22" s="11" t="s">
        <v>20</v>
      </c>
      <c r="E22" s="11" t="s">
        <v>20</v>
      </c>
      <c r="F22" s="11" t="s">
        <v>20</v>
      </c>
      <c r="G22" s="11" t="s">
        <v>20</v>
      </c>
      <c r="H22" s="11" t="s">
        <v>20</v>
      </c>
      <c r="I22" s="11">
        <f t="shared" si="0"/>
        <v>1477.19</v>
      </c>
      <c r="J22" s="11">
        <f>J23+J24+J25+J26+J27+J28</f>
        <v>577.19</v>
      </c>
      <c r="K22" s="11">
        <f>K23+K24+K25+K26+K27+K28</f>
        <v>900</v>
      </c>
      <c r="L22" s="11">
        <f>L23+L24+L25+L26+L27+L28</f>
        <v>0</v>
      </c>
      <c r="M22" s="11" t="s">
        <v>20</v>
      </c>
      <c r="N22" s="11" t="s">
        <v>20</v>
      </c>
      <c r="O22" s="11" t="s">
        <v>20</v>
      </c>
      <c r="P22" s="11"/>
    </row>
    <row r="23" s="4" customFormat="1" ht="101" customHeight="1" spans="1:16">
      <c r="A23" s="11" t="s">
        <v>301</v>
      </c>
      <c r="B23" s="11">
        <v>1</v>
      </c>
      <c r="C23" s="11" t="s">
        <v>24</v>
      </c>
      <c r="D23" s="15" t="s">
        <v>50</v>
      </c>
      <c r="E23" s="15">
        <v>1000</v>
      </c>
      <c r="F23" s="11" t="s">
        <v>302</v>
      </c>
      <c r="G23" s="11" t="s">
        <v>303</v>
      </c>
      <c r="H23" s="11">
        <v>2022</v>
      </c>
      <c r="I23" s="11">
        <f t="shared" ref="I23:I39" si="1">J23+K23+L23</f>
        <v>192.19</v>
      </c>
      <c r="J23" s="15">
        <v>192.19</v>
      </c>
      <c r="K23" s="22"/>
      <c r="L23" s="22"/>
      <c r="M23" s="11" t="s">
        <v>33</v>
      </c>
      <c r="N23" s="11" t="s">
        <v>48</v>
      </c>
      <c r="O23" s="11" t="s">
        <v>35</v>
      </c>
      <c r="P23" s="11"/>
    </row>
    <row r="24" s="4" customFormat="1" ht="69" customHeight="1" spans="1:16">
      <c r="A24" s="63" t="s">
        <v>304</v>
      </c>
      <c r="B24" s="11">
        <v>1</v>
      </c>
      <c r="C24" s="11" t="s">
        <v>24</v>
      </c>
      <c r="D24" s="15" t="s">
        <v>50</v>
      </c>
      <c r="E24" s="15">
        <v>500</v>
      </c>
      <c r="F24" s="11" t="s">
        <v>305</v>
      </c>
      <c r="G24" s="11" t="s">
        <v>159</v>
      </c>
      <c r="H24" s="11">
        <v>2022</v>
      </c>
      <c r="I24" s="11">
        <f t="shared" si="1"/>
        <v>150</v>
      </c>
      <c r="J24" s="11">
        <v>150</v>
      </c>
      <c r="K24" s="22"/>
      <c r="L24" s="22"/>
      <c r="M24" s="11" t="s">
        <v>33</v>
      </c>
      <c r="N24" s="11" t="s">
        <v>48</v>
      </c>
      <c r="O24" s="11" t="s">
        <v>35</v>
      </c>
      <c r="P24" s="11"/>
    </row>
    <row r="25" s="4" customFormat="1" ht="95" customHeight="1" spans="1:16">
      <c r="A25" s="63" t="s">
        <v>312</v>
      </c>
      <c r="B25" s="11">
        <v>1</v>
      </c>
      <c r="C25" s="11" t="s">
        <v>24</v>
      </c>
      <c r="D25" s="15" t="s">
        <v>60</v>
      </c>
      <c r="E25" s="15">
        <v>2.2</v>
      </c>
      <c r="F25" s="11" t="s">
        <v>313</v>
      </c>
      <c r="G25" s="11" t="s">
        <v>159</v>
      </c>
      <c r="H25" s="11">
        <v>2022</v>
      </c>
      <c r="I25" s="11">
        <f t="shared" si="1"/>
        <v>85</v>
      </c>
      <c r="J25" s="11">
        <v>85</v>
      </c>
      <c r="K25" s="22"/>
      <c r="L25" s="22"/>
      <c r="M25" s="11" t="s">
        <v>33</v>
      </c>
      <c r="N25" s="11" t="s">
        <v>34</v>
      </c>
      <c r="O25" s="11" t="s">
        <v>35</v>
      </c>
      <c r="P25" s="11"/>
    </row>
    <row r="26" s="4" customFormat="1" ht="53" customHeight="1" spans="1:16">
      <c r="A26" s="11" t="s">
        <v>314</v>
      </c>
      <c r="B26" s="11">
        <v>1</v>
      </c>
      <c r="C26" s="11" t="s">
        <v>24</v>
      </c>
      <c r="D26" s="15" t="s">
        <v>74</v>
      </c>
      <c r="E26" s="15">
        <v>1</v>
      </c>
      <c r="F26" s="11" t="s">
        <v>315</v>
      </c>
      <c r="G26" s="11" t="s">
        <v>316</v>
      </c>
      <c r="H26" s="11">
        <v>2022</v>
      </c>
      <c r="I26" s="11">
        <f t="shared" si="1"/>
        <v>150</v>
      </c>
      <c r="J26" s="11">
        <v>150</v>
      </c>
      <c r="K26" s="22"/>
      <c r="L26" s="22"/>
      <c r="M26" s="11" t="s">
        <v>33</v>
      </c>
      <c r="N26" s="11" t="s">
        <v>34</v>
      </c>
      <c r="O26" s="11" t="s">
        <v>35</v>
      </c>
      <c r="P26" s="11"/>
    </row>
    <row r="27" s="4" customFormat="1" ht="111" customHeight="1" spans="1:16">
      <c r="A27" s="11" t="s">
        <v>317</v>
      </c>
      <c r="B27" s="11">
        <v>1</v>
      </c>
      <c r="C27" s="11" t="s">
        <v>24</v>
      </c>
      <c r="D27" s="11" t="s">
        <v>50</v>
      </c>
      <c r="E27" s="11">
        <v>300</v>
      </c>
      <c r="F27" s="11" t="s">
        <v>318</v>
      </c>
      <c r="G27" s="11" t="s">
        <v>159</v>
      </c>
      <c r="H27" s="11">
        <v>2022</v>
      </c>
      <c r="I27" s="11">
        <f t="shared" si="1"/>
        <v>500</v>
      </c>
      <c r="J27" s="11"/>
      <c r="K27" s="22">
        <v>500</v>
      </c>
      <c r="L27" s="22"/>
      <c r="M27" s="11" t="s">
        <v>33</v>
      </c>
      <c r="N27" s="11" t="s">
        <v>48</v>
      </c>
      <c r="O27" s="11" t="s">
        <v>35</v>
      </c>
      <c r="P27" s="11"/>
    </row>
    <row r="28" s="4" customFormat="1" ht="139" customHeight="1" spans="1:16">
      <c r="A28" s="11" t="s">
        <v>319</v>
      </c>
      <c r="B28" s="11">
        <v>1</v>
      </c>
      <c r="C28" s="11" t="s">
        <v>24</v>
      </c>
      <c r="D28" s="11" t="s">
        <v>50</v>
      </c>
      <c r="E28" s="11">
        <v>62</v>
      </c>
      <c r="F28" s="11" t="s">
        <v>320</v>
      </c>
      <c r="G28" s="11" t="s">
        <v>159</v>
      </c>
      <c r="H28" s="11">
        <v>2022</v>
      </c>
      <c r="I28" s="11">
        <f t="shared" si="1"/>
        <v>400</v>
      </c>
      <c r="J28" s="11"/>
      <c r="K28" s="22">
        <v>400</v>
      </c>
      <c r="L28" s="22"/>
      <c r="M28" s="11" t="s">
        <v>33</v>
      </c>
      <c r="N28" s="11" t="s">
        <v>48</v>
      </c>
      <c r="O28" s="11" t="s">
        <v>35</v>
      </c>
      <c r="P28" s="11"/>
    </row>
    <row r="29" s="4" customFormat="1" ht="38" customHeight="1" spans="1:16">
      <c r="A29" s="11" t="s">
        <v>336</v>
      </c>
      <c r="B29" s="11"/>
      <c r="C29" s="11" t="s">
        <v>20</v>
      </c>
      <c r="D29" s="11" t="s">
        <v>20</v>
      </c>
      <c r="E29" s="11" t="s">
        <v>20</v>
      </c>
      <c r="F29" s="11" t="s">
        <v>20</v>
      </c>
      <c r="G29" s="11" t="s">
        <v>20</v>
      </c>
      <c r="H29" s="11" t="s">
        <v>20</v>
      </c>
      <c r="I29" s="11">
        <f t="shared" si="1"/>
        <v>0</v>
      </c>
      <c r="J29" s="22"/>
      <c r="K29" s="22"/>
      <c r="L29" s="22"/>
      <c r="M29" s="11" t="s">
        <v>20</v>
      </c>
      <c r="N29" s="11" t="s">
        <v>20</v>
      </c>
      <c r="O29" s="11" t="s">
        <v>20</v>
      </c>
      <c r="P29" s="11"/>
    </row>
    <row r="30" s="3" customFormat="1" spans="1:16">
      <c r="A30" s="11" t="s">
        <v>343</v>
      </c>
      <c r="B30" s="11">
        <f>B31+B36</f>
        <v>5</v>
      </c>
      <c r="C30" s="11" t="s">
        <v>20</v>
      </c>
      <c r="D30" s="11" t="s">
        <v>20</v>
      </c>
      <c r="E30" s="11" t="s">
        <v>20</v>
      </c>
      <c r="F30" s="11" t="s">
        <v>20</v>
      </c>
      <c r="G30" s="11" t="s">
        <v>20</v>
      </c>
      <c r="H30" s="11" t="s">
        <v>20</v>
      </c>
      <c r="I30" s="22">
        <f t="shared" si="1"/>
        <v>1370.92</v>
      </c>
      <c r="J30" s="22">
        <f>J31+J36</f>
        <v>1320.92</v>
      </c>
      <c r="K30" s="22">
        <f>K31+K36</f>
        <v>50</v>
      </c>
      <c r="L30" s="22">
        <f>L31+L36</f>
        <v>0</v>
      </c>
      <c r="M30" s="11" t="s">
        <v>20</v>
      </c>
      <c r="N30" s="11" t="s">
        <v>20</v>
      </c>
      <c r="O30" s="11" t="s">
        <v>20</v>
      </c>
      <c r="P30" s="11"/>
    </row>
    <row r="31" s="4" customFormat="1" ht="42" customHeight="1" spans="1:16">
      <c r="A31" s="11" t="s">
        <v>346</v>
      </c>
      <c r="B31" s="11">
        <f>B32+B33+B34+B35</f>
        <v>4</v>
      </c>
      <c r="C31" s="11" t="s">
        <v>20</v>
      </c>
      <c r="D31" s="11" t="s">
        <v>20</v>
      </c>
      <c r="E31" s="11" t="s">
        <v>20</v>
      </c>
      <c r="F31" s="11" t="s">
        <v>20</v>
      </c>
      <c r="G31" s="11" t="s">
        <v>20</v>
      </c>
      <c r="H31" s="11" t="s">
        <v>20</v>
      </c>
      <c r="I31" s="11">
        <f t="shared" si="1"/>
        <v>1191.92</v>
      </c>
      <c r="J31" s="11">
        <f>J32+J33+J34+J35</f>
        <v>1141.92</v>
      </c>
      <c r="K31" s="11">
        <f>K32+K33+K34+K35</f>
        <v>50</v>
      </c>
      <c r="L31" s="22"/>
      <c r="M31" s="11" t="s">
        <v>20</v>
      </c>
      <c r="N31" s="11" t="s">
        <v>20</v>
      </c>
      <c r="O31" s="11" t="s">
        <v>20</v>
      </c>
      <c r="P31" s="11"/>
    </row>
    <row r="32" s="4" customFormat="1" ht="62" customHeight="1" spans="1:16">
      <c r="A32" s="11" t="s">
        <v>348</v>
      </c>
      <c r="B32" s="11">
        <v>1</v>
      </c>
      <c r="C32" s="11" t="s">
        <v>24</v>
      </c>
      <c r="D32" s="11" t="s">
        <v>74</v>
      </c>
      <c r="E32" s="11">
        <v>1</v>
      </c>
      <c r="F32" s="22" t="s">
        <v>349</v>
      </c>
      <c r="G32" s="22" t="s">
        <v>32</v>
      </c>
      <c r="H32" s="13">
        <v>2022</v>
      </c>
      <c r="I32" s="11">
        <f t="shared" si="1"/>
        <v>50</v>
      </c>
      <c r="J32" s="22"/>
      <c r="K32" s="22">
        <v>50</v>
      </c>
      <c r="L32" s="22"/>
      <c r="M32" s="11" t="s">
        <v>350</v>
      </c>
      <c r="N32" s="11"/>
      <c r="O32" s="11" t="s">
        <v>35</v>
      </c>
      <c r="P32" s="11"/>
    </row>
    <row r="33" s="4" customFormat="1" ht="179" customHeight="1" spans="1:16">
      <c r="A33" s="11" t="s">
        <v>351</v>
      </c>
      <c r="B33" s="11">
        <v>1</v>
      </c>
      <c r="C33" s="11" t="s">
        <v>24</v>
      </c>
      <c r="D33" s="15" t="s">
        <v>74</v>
      </c>
      <c r="E33" s="15">
        <v>16</v>
      </c>
      <c r="F33" s="11" t="s">
        <v>352</v>
      </c>
      <c r="G33" s="11" t="s">
        <v>179</v>
      </c>
      <c r="H33" s="15">
        <v>2022</v>
      </c>
      <c r="I33" s="11">
        <f t="shared" si="1"/>
        <v>799.62</v>
      </c>
      <c r="J33" s="11">
        <v>799.62</v>
      </c>
      <c r="K33" s="22"/>
      <c r="L33" s="22"/>
      <c r="M33" s="11" t="s">
        <v>33</v>
      </c>
      <c r="N33" s="11" t="s">
        <v>48</v>
      </c>
      <c r="O33" s="11" t="s">
        <v>35</v>
      </c>
      <c r="P33" s="12"/>
    </row>
    <row r="34" s="4" customFormat="1" ht="68" customHeight="1" spans="1:16">
      <c r="A34" s="11" t="s">
        <v>353</v>
      </c>
      <c r="B34" s="11">
        <v>1</v>
      </c>
      <c r="C34" s="11" t="s">
        <v>24</v>
      </c>
      <c r="D34" s="15" t="s">
        <v>354</v>
      </c>
      <c r="E34" s="15">
        <v>4.2</v>
      </c>
      <c r="F34" s="11" t="s">
        <v>355</v>
      </c>
      <c r="G34" s="11" t="s">
        <v>356</v>
      </c>
      <c r="H34" s="14">
        <v>2022</v>
      </c>
      <c r="I34" s="11">
        <f t="shared" si="1"/>
        <v>42.3</v>
      </c>
      <c r="J34" s="14">
        <v>42.3</v>
      </c>
      <c r="K34" s="22"/>
      <c r="L34" s="22"/>
      <c r="M34" s="11" t="s">
        <v>33</v>
      </c>
      <c r="N34" s="11" t="s">
        <v>42</v>
      </c>
      <c r="O34" s="11" t="s">
        <v>35</v>
      </c>
      <c r="P34" s="12"/>
    </row>
    <row r="35" s="4" customFormat="1" ht="126" customHeight="1" spans="1:16">
      <c r="A35" s="11" t="s">
        <v>357</v>
      </c>
      <c r="B35" s="11">
        <v>1</v>
      </c>
      <c r="C35" s="11" t="s">
        <v>24</v>
      </c>
      <c r="D35" s="15" t="s">
        <v>74</v>
      </c>
      <c r="E35" s="14">
        <v>1</v>
      </c>
      <c r="F35" s="11" t="s">
        <v>358</v>
      </c>
      <c r="G35" s="11" t="s">
        <v>32</v>
      </c>
      <c r="H35" s="14">
        <v>2022</v>
      </c>
      <c r="I35" s="11">
        <f t="shared" si="1"/>
        <v>300</v>
      </c>
      <c r="J35" s="11">
        <v>300</v>
      </c>
      <c r="K35" s="22"/>
      <c r="L35" s="22"/>
      <c r="M35" s="11" t="s">
        <v>33</v>
      </c>
      <c r="N35" s="11" t="s">
        <v>48</v>
      </c>
      <c r="O35" s="11" t="s">
        <v>35</v>
      </c>
      <c r="P35" s="12"/>
    </row>
    <row r="36" s="4" customFormat="1" ht="44" customHeight="1" spans="1:16">
      <c r="A36" s="11" t="s">
        <v>429</v>
      </c>
      <c r="B36" s="11">
        <f>B37</f>
        <v>1</v>
      </c>
      <c r="C36" s="11" t="s">
        <v>20</v>
      </c>
      <c r="D36" s="11" t="s">
        <v>20</v>
      </c>
      <c r="E36" s="11" t="s">
        <v>20</v>
      </c>
      <c r="F36" s="11" t="s">
        <v>20</v>
      </c>
      <c r="G36" s="11" t="s">
        <v>20</v>
      </c>
      <c r="H36" s="11" t="s">
        <v>20</v>
      </c>
      <c r="I36" s="11">
        <f t="shared" si="1"/>
        <v>179</v>
      </c>
      <c r="J36" s="11">
        <f>J37</f>
        <v>179</v>
      </c>
      <c r="K36" s="11">
        <f>K37</f>
        <v>0</v>
      </c>
      <c r="L36" s="11">
        <f>L37</f>
        <v>0</v>
      </c>
      <c r="M36" s="11" t="s">
        <v>20</v>
      </c>
      <c r="N36" s="11" t="s">
        <v>20</v>
      </c>
      <c r="O36" s="11" t="s">
        <v>20</v>
      </c>
      <c r="P36" s="11"/>
    </row>
    <row r="37" s="4" customFormat="1" ht="77" customHeight="1" spans="1:16">
      <c r="A37" s="11" t="s">
        <v>431</v>
      </c>
      <c r="B37" s="11">
        <v>1</v>
      </c>
      <c r="C37" s="11" t="s">
        <v>24</v>
      </c>
      <c r="D37" s="11" t="s">
        <v>74</v>
      </c>
      <c r="E37" s="14">
        <v>4</v>
      </c>
      <c r="F37" s="11" t="s">
        <v>432</v>
      </c>
      <c r="G37" s="11" t="s">
        <v>433</v>
      </c>
      <c r="H37" s="15">
        <v>2022</v>
      </c>
      <c r="I37" s="11">
        <f t="shared" si="1"/>
        <v>179</v>
      </c>
      <c r="J37" s="14">
        <v>179</v>
      </c>
      <c r="K37" s="22"/>
      <c r="L37" s="22"/>
      <c r="M37" s="11" t="s">
        <v>33</v>
      </c>
      <c r="N37" s="11" t="s">
        <v>42</v>
      </c>
      <c r="O37" s="11" t="s">
        <v>35</v>
      </c>
      <c r="P37" s="12"/>
    </row>
    <row r="38" s="3" customFormat="1" ht="35" customHeight="1" spans="1:16">
      <c r="A38" s="11" t="s">
        <v>444</v>
      </c>
      <c r="B38" s="11"/>
      <c r="C38" s="11" t="s">
        <v>20</v>
      </c>
      <c r="D38" s="11" t="s">
        <v>20</v>
      </c>
      <c r="E38" s="11" t="s">
        <v>20</v>
      </c>
      <c r="F38" s="11" t="s">
        <v>20</v>
      </c>
      <c r="G38" s="11" t="s">
        <v>20</v>
      </c>
      <c r="H38" s="11" t="s">
        <v>20</v>
      </c>
      <c r="I38" s="22">
        <f t="shared" si="1"/>
        <v>0</v>
      </c>
      <c r="J38" s="22"/>
      <c r="K38" s="22"/>
      <c r="L38" s="22"/>
      <c r="M38" s="11" t="s">
        <v>20</v>
      </c>
      <c r="N38" s="11" t="s">
        <v>20</v>
      </c>
      <c r="O38" s="11" t="s">
        <v>20</v>
      </c>
      <c r="P38" s="11"/>
    </row>
    <row r="39" s="3" customFormat="1" ht="35" customHeight="1" spans="1:16">
      <c r="A39" s="11" t="s">
        <v>446</v>
      </c>
      <c r="B39" s="11">
        <f>SUM(B40:B60)</f>
        <v>21</v>
      </c>
      <c r="C39" s="11" t="s">
        <v>20</v>
      </c>
      <c r="D39" s="11" t="s">
        <v>20</v>
      </c>
      <c r="E39" s="11" t="s">
        <v>20</v>
      </c>
      <c r="F39" s="11" t="s">
        <v>20</v>
      </c>
      <c r="G39" s="11" t="s">
        <v>20</v>
      </c>
      <c r="H39" s="11" t="s">
        <v>20</v>
      </c>
      <c r="I39" s="22">
        <f t="shared" si="1"/>
        <v>1579.16</v>
      </c>
      <c r="J39" s="11">
        <f>SUM(J40:J60)</f>
        <v>779.16</v>
      </c>
      <c r="K39" s="11">
        <f>SUM(K40:K60)</f>
        <v>800</v>
      </c>
      <c r="L39" s="11">
        <f>SUM(L40:L60)</f>
        <v>0</v>
      </c>
      <c r="M39" s="11" t="s">
        <v>20</v>
      </c>
      <c r="N39" s="11" t="s">
        <v>20</v>
      </c>
      <c r="O39" s="11" t="s">
        <v>20</v>
      </c>
      <c r="P39" s="11"/>
    </row>
    <row r="40" s="4" customFormat="1" ht="37" customHeight="1" spans="1:16">
      <c r="A40" s="11" t="s">
        <v>448</v>
      </c>
      <c r="B40" s="11">
        <v>1</v>
      </c>
      <c r="C40" s="11" t="s">
        <v>24</v>
      </c>
      <c r="D40" s="11" t="s">
        <v>50</v>
      </c>
      <c r="E40" s="11">
        <v>2000</v>
      </c>
      <c r="F40" s="11" t="s">
        <v>449</v>
      </c>
      <c r="G40" s="11" t="s">
        <v>229</v>
      </c>
      <c r="H40" s="11">
        <v>2022</v>
      </c>
      <c r="I40" s="11">
        <f t="shared" ref="I40:I104" si="2">J40+K40+L40</f>
        <v>80</v>
      </c>
      <c r="J40" s="22">
        <v>80</v>
      </c>
      <c r="K40" s="22"/>
      <c r="L40" s="22"/>
      <c r="M40" s="11" t="s">
        <v>450</v>
      </c>
      <c r="N40" s="11" t="s">
        <v>48</v>
      </c>
      <c r="O40" s="11" t="s">
        <v>35</v>
      </c>
      <c r="P40" s="11"/>
    </row>
    <row r="41" s="4" customFormat="1" ht="37" customHeight="1" spans="1:16">
      <c r="A41" s="11" t="s">
        <v>451</v>
      </c>
      <c r="B41" s="11">
        <v>1</v>
      </c>
      <c r="C41" s="11" t="s">
        <v>24</v>
      </c>
      <c r="D41" s="11" t="s">
        <v>50</v>
      </c>
      <c r="E41" s="11">
        <v>1000</v>
      </c>
      <c r="F41" s="11" t="s">
        <v>452</v>
      </c>
      <c r="G41" s="11" t="s">
        <v>32</v>
      </c>
      <c r="H41" s="11">
        <v>2022</v>
      </c>
      <c r="I41" s="11">
        <f t="shared" si="2"/>
        <v>40</v>
      </c>
      <c r="J41" s="22">
        <v>40</v>
      </c>
      <c r="K41" s="22"/>
      <c r="L41" s="22"/>
      <c r="M41" s="11" t="s">
        <v>450</v>
      </c>
      <c r="N41" s="11" t="s">
        <v>48</v>
      </c>
      <c r="O41" s="11" t="s">
        <v>35</v>
      </c>
      <c r="P41" s="11"/>
    </row>
    <row r="42" s="4" customFormat="1" ht="37" customHeight="1" spans="1:16">
      <c r="A42" s="11" t="s">
        <v>453</v>
      </c>
      <c r="B42" s="11">
        <v>1</v>
      </c>
      <c r="C42" s="11" t="s">
        <v>24</v>
      </c>
      <c r="D42" s="11" t="s">
        <v>50</v>
      </c>
      <c r="E42" s="11">
        <v>1000</v>
      </c>
      <c r="F42" s="11" t="s">
        <v>452</v>
      </c>
      <c r="G42" s="11" t="s">
        <v>165</v>
      </c>
      <c r="H42" s="11">
        <v>2022</v>
      </c>
      <c r="I42" s="11">
        <f t="shared" si="2"/>
        <v>40</v>
      </c>
      <c r="J42" s="22">
        <v>40</v>
      </c>
      <c r="K42" s="22"/>
      <c r="L42" s="22"/>
      <c r="M42" s="11" t="s">
        <v>450</v>
      </c>
      <c r="N42" s="11" t="s">
        <v>48</v>
      </c>
      <c r="O42" s="11" t="s">
        <v>35</v>
      </c>
      <c r="P42" s="11"/>
    </row>
    <row r="43" s="4" customFormat="1" ht="37" customHeight="1" spans="1:16">
      <c r="A43" s="11" t="s">
        <v>454</v>
      </c>
      <c r="B43" s="11">
        <v>1</v>
      </c>
      <c r="C43" s="11" t="s">
        <v>24</v>
      </c>
      <c r="D43" s="11" t="s">
        <v>50</v>
      </c>
      <c r="E43" s="11">
        <v>2000</v>
      </c>
      <c r="F43" s="11" t="s">
        <v>449</v>
      </c>
      <c r="G43" s="11" t="s">
        <v>188</v>
      </c>
      <c r="H43" s="11">
        <v>2022</v>
      </c>
      <c r="I43" s="11">
        <f t="shared" si="2"/>
        <v>80</v>
      </c>
      <c r="J43" s="22">
        <v>80</v>
      </c>
      <c r="K43" s="22"/>
      <c r="L43" s="22"/>
      <c r="M43" s="11" t="s">
        <v>450</v>
      </c>
      <c r="N43" s="11" t="s">
        <v>48</v>
      </c>
      <c r="O43" s="11" t="s">
        <v>35</v>
      </c>
      <c r="P43" s="11"/>
    </row>
    <row r="44" s="4" customFormat="1" ht="37" customHeight="1" spans="1:16">
      <c r="A44" s="11" t="s">
        <v>455</v>
      </c>
      <c r="B44" s="11">
        <v>1</v>
      </c>
      <c r="C44" s="11" t="s">
        <v>24</v>
      </c>
      <c r="D44" s="11" t="s">
        <v>50</v>
      </c>
      <c r="E44" s="11">
        <v>600</v>
      </c>
      <c r="F44" s="11" t="s">
        <v>456</v>
      </c>
      <c r="G44" s="11" t="s">
        <v>173</v>
      </c>
      <c r="H44" s="11">
        <v>2022</v>
      </c>
      <c r="I44" s="11">
        <f t="shared" si="2"/>
        <v>24</v>
      </c>
      <c r="J44" s="22">
        <v>24</v>
      </c>
      <c r="K44" s="22"/>
      <c r="L44" s="22"/>
      <c r="M44" s="11" t="s">
        <v>450</v>
      </c>
      <c r="N44" s="11" t="s">
        <v>48</v>
      </c>
      <c r="O44" s="11" t="s">
        <v>35</v>
      </c>
      <c r="P44" s="11"/>
    </row>
    <row r="45" s="4" customFormat="1" ht="37" customHeight="1" spans="1:16">
      <c r="A45" s="11" t="s">
        <v>457</v>
      </c>
      <c r="B45" s="11">
        <v>1</v>
      </c>
      <c r="C45" s="11" t="s">
        <v>24</v>
      </c>
      <c r="D45" s="11" t="s">
        <v>50</v>
      </c>
      <c r="E45" s="11">
        <v>1400</v>
      </c>
      <c r="F45" s="11" t="s">
        <v>458</v>
      </c>
      <c r="G45" s="11" t="s">
        <v>159</v>
      </c>
      <c r="H45" s="11">
        <v>2022</v>
      </c>
      <c r="I45" s="11">
        <f t="shared" si="2"/>
        <v>56</v>
      </c>
      <c r="J45" s="22">
        <v>56</v>
      </c>
      <c r="K45" s="22"/>
      <c r="L45" s="22"/>
      <c r="M45" s="11" t="s">
        <v>450</v>
      </c>
      <c r="N45" s="11" t="s">
        <v>48</v>
      </c>
      <c r="O45" s="11" t="s">
        <v>35</v>
      </c>
      <c r="P45" s="11"/>
    </row>
    <row r="46" s="4" customFormat="1" ht="37" customHeight="1" spans="1:16">
      <c r="A46" s="11" t="s">
        <v>459</v>
      </c>
      <c r="B46" s="11">
        <v>1</v>
      </c>
      <c r="C46" s="11" t="s">
        <v>24</v>
      </c>
      <c r="D46" s="11" t="s">
        <v>50</v>
      </c>
      <c r="E46" s="11">
        <v>1500</v>
      </c>
      <c r="F46" s="11" t="s">
        <v>460</v>
      </c>
      <c r="G46" s="11" t="s">
        <v>168</v>
      </c>
      <c r="H46" s="11">
        <v>2022</v>
      </c>
      <c r="I46" s="11">
        <f t="shared" si="2"/>
        <v>60</v>
      </c>
      <c r="J46" s="22">
        <v>60</v>
      </c>
      <c r="K46" s="22"/>
      <c r="L46" s="22"/>
      <c r="M46" s="11" t="s">
        <v>450</v>
      </c>
      <c r="N46" s="11" t="s">
        <v>48</v>
      </c>
      <c r="O46" s="11" t="s">
        <v>35</v>
      </c>
      <c r="P46" s="11"/>
    </row>
    <row r="47" s="4" customFormat="1" ht="37" customHeight="1" spans="1:16">
      <c r="A47" s="11" t="s">
        <v>461</v>
      </c>
      <c r="B47" s="11">
        <v>1</v>
      </c>
      <c r="C47" s="11" t="s">
        <v>24</v>
      </c>
      <c r="D47" s="11" t="s">
        <v>50</v>
      </c>
      <c r="E47" s="11">
        <v>1579</v>
      </c>
      <c r="F47" s="11" t="s">
        <v>462</v>
      </c>
      <c r="G47" s="11" t="s">
        <v>257</v>
      </c>
      <c r="H47" s="11">
        <v>2022</v>
      </c>
      <c r="I47" s="11">
        <f t="shared" si="2"/>
        <v>63.16</v>
      </c>
      <c r="J47" s="22">
        <v>63.16</v>
      </c>
      <c r="K47" s="22"/>
      <c r="L47" s="22"/>
      <c r="M47" s="11" t="s">
        <v>450</v>
      </c>
      <c r="N47" s="11" t="s">
        <v>48</v>
      </c>
      <c r="O47" s="11" t="s">
        <v>35</v>
      </c>
      <c r="P47" s="11"/>
    </row>
    <row r="48" s="4" customFormat="1" ht="37" customHeight="1" spans="1:16">
      <c r="A48" s="11" t="s">
        <v>463</v>
      </c>
      <c r="B48" s="11">
        <v>1</v>
      </c>
      <c r="C48" s="11" t="s">
        <v>24</v>
      </c>
      <c r="D48" s="11" t="s">
        <v>50</v>
      </c>
      <c r="E48" s="11">
        <v>1000</v>
      </c>
      <c r="F48" s="11" t="s">
        <v>452</v>
      </c>
      <c r="G48" s="11" t="s">
        <v>185</v>
      </c>
      <c r="H48" s="11">
        <v>2022</v>
      </c>
      <c r="I48" s="11">
        <f t="shared" si="2"/>
        <v>40</v>
      </c>
      <c r="J48" s="22">
        <v>40</v>
      </c>
      <c r="K48" s="22"/>
      <c r="L48" s="22"/>
      <c r="M48" s="11" t="s">
        <v>450</v>
      </c>
      <c r="N48" s="11" t="s">
        <v>48</v>
      </c>
      <c r="O48" s="11" t="s">
        <v>35</v>
      </c>
      <c r="P48" s="11"/>
    </row>
    <row r="49" s="4" customFormat="1" ht="37" customHeight="1" spans="1:16">
      <c r="A49" s="25" t="s">
        <v>464</v>
      </c>
      <c r="B49" s="11">
        <v>1</v>
      </c>
      <c r="C49" s="11" t="s">
        <v>24</v>
      </c>
      <c r="D49" s="11" t="s">
        <v>50</v>
      </c>
      <c r="E49" s="64">
        <v>500</v>
      </c>
      <c r="F49" s="25" t="s">
        <v>465</v>
      </c>
      <c r="G49" s="25" t="s">
        <v>194</v>
      </c>
      <c r="H49" s="11">
        <v>2022</v>
      </c>
      <c r="I49" s="11">
        <f t="shared" si="2"/>
        <v>30.78</v>
      </c>
      <c r="J49" s="50"/>
      <c r="K49" s="22">
        <v>30.78</v>
      </c>
      <c r="L49" s="22"/>
      <c r="M49" s="11" t="s">
        <v>450</v>
      </c>
      <c r="N49" s="11" t="s">
        <v>48</v>
      </c>
      <c r="O49" s="11" t="s">
        <v>35</v>
      </c>
      <c r="P49" s="11"/>
    </row>
    <row r="50" s="4" customFormat="1" ht="37" customHeight="1" spans="1:16">
      <c r="A50" s="25" t="s">
        <v>466</v>
      </c>
      <c r="B50" s="11">
        <v>1</v>
      </c>
      <c r="C50" s="11" t="s">
        <v>24</v>
      </c>
      <c r="D50" s="11" t="s">
        <v>50</v>
      </c>
      <c r="E50" s="64">
        <v>3000</v>
      </c>
      <c r="F50" s="25" t="s">
        <v>467</v>
      </c>
      <c r="G50" s="25" t="s">
        <v>229</v>
      </c>
      <c r="H50" s="11">
        <v>2022</v>
      </c>
      <c r="I50" s="11">
        <f t="shared" si="2"/>
        <v>168.72</v>
      </c>
      <c r="J50" s="50"/>
      <c r="K50" s="22">
        <v>168.72</v>
      </c>
      <c r="L50" s="22"/>
      <c r="M50" s="11" t="s">
        <v>450</v>
      </c>
      <c r="N50" s="11" t="s">
        <v>48</v>
      </c>
      <c r="O50" s="11" t="s">
        <v>35</v>
      </c>
      <c r="P50" s="11"/>
    </row>
    <row r="51" s="4" customFormat="1" ht="37" customHeight="1" spans="1:16">
      <c r="A51" s="25" t="s">
        <v>468</v>
      </c>
      <c r="B51" s="11">
        <v>1</v>
      </c>
      <c r="C51" s="11" t="s">
        <v>24</v>
      </c>
      <c r="D51" s="11" t="s">
        <v>50</v>
      </c>
      <c r="E51" s="64">
        <v>1000</v>
      </c>
      <c r="F51" s="25" t="s">
        <v>469</v>
      </c>
      <c r="G51" s="25" t="s">
        <v>159</v>
      </c>
      <c r="H51" s="11">
        <v>2022</v>
      </c>
      <c r="I51" s="11">
        <f t="shared" si="2"/>
        <v>57</v>
      </c>
      <c r="J51" s="50"/>
      <c r="K51" s="22">
        <v>57</v>
      </c>
      <c r="L51" s="22"/>
      <c r="M51" s="11" t="s">
        <v>450</v>
      </c>
      <c r="N51" s="11" t="s">
        <v>48</v>
      </c>
      <c r="O51" s="11" t="s">
        <v>35</v>
      </c>
      <c r="P51" s="11"/>
    </row>
    <row r="52" s="4" customFormat="1" ht="37" customHeight="1" spans="1:16">
      <c r="A52" s="25" t="s">
        <v>470</v>
      </c>
      <c r="B52" s="11">
        <v>1</v>
      </c>
      <c r="C52" s="11" t="s">
        <v>24</v>
      </c>
      <c r="D52" s="11" t="s">
        <v>50</v>
      </c>
      <c r="E52" s="64">
        <v>2000</v>
      </c>
      <c r="F52" s="25" t="s">
        <v>471</v>
      </c>
      <c r="G52" s="25" t="s">
        <v>188</v>
      </c>
      <c r="H52" s="11">
        <v>2022</v>
      </c>
      <c r="I52" s="11">
        <f t="shared" si="2"/>
        <v>114</v>
      </c>
      <c r="J52" s="50"/>
      <c r="K52" s="22">
        <v>114</v>
      </c>
      <c r="L52" s="22"/>
      <c r="M52" s="11" t="s">
        <v>450</v>
      </c>
      <c r="N52" s="11" t="s">
        <v>48</v>
      </c>
      <c r="O52" s="11" t="s">
        <v>35</v>
      </c>
      <c r="P52" s="11"/>
    </row>
    <row r="53" s="4" customFormat="1" ht="37" customHeight="1" spans="1:16">
      <c r="A53" s="25" t="s">
        <v>472</v>
      </c>
      <c r="B53" s="11">
        <v>1</v>
      </c>
      <c r="C53" s="11" t="s">
        <v>24</v>
      </c>
      <c r="D53" s="11" t="s">
        <v>50</v>
      </c>
      <c r="E53" s="64">
        <v>1000</v>
      </c>
      <c r="F53" s="25" t="s">
        <v>469</v>
      </c>
      <c r="G53" s="25" t="s">
        <v>32</v>
      </c>
      <c r="H53" s="11">
        <v>2022</v>
      </c>
      <c r="I53" s="11">
        <f t="shared" si="2"/>
        <v>57</v>
      </c>
      <c r="J53" s="50"/>
      <c r="K53" s="22">
        <v>57</v>
      </c>
      <c r="L53" s="22"/>
      <c r="M53" s="11" t="s">
        <v>450</v>
      </c>
      <c r="N53" s="11" t="s">
        <v>48</v>
      </c>
      <c r="O53" s="11" t="s">
        <v>35</v>
      </c>
      <c r="P53" s="11"/>
    </row>
    <row r="54" s="4" customFormat="1" ht="37" customHeight="1" spans="1:16">
      <c r="A54" s="25" t="s">
        <v>473</v>
      </c>
      <c r="B54" s="11">
        <v>1</v>
      </c>
      <c r="C54" s="11" t="s">
        <v>24</v>
      </c>
      <c r="D54" s="11" t="s">
        <v>50</v>
      </c>
      <c r="E54" s="64">
        <v>1500</v>
      </c>
      <c r="F54" s="25" t="s">
        <v>474</v>
      </c>
      <c r="G54" s="25" t="s">
        <v>165</v>
      </c>
      <c r="H54" s="11">
        <v>2022</v>
      </c>
      <c r="I54" s="11">
        <f t="shared" si="2"/>
        <v>85.5</v>
      </c>
      <c r="J54" s="50"/>
      <c r="K54" s="22">
        <v>85.5</v>
      </c>
      <c r="L54" s="22"/>
      <c r="M54" s="11" t="s">
        <v>450</v>
      </c>
      <c r="N54" s="11" t="s">
        <v>48</v>
      </c>
      <c r="O54" s="11" t="s">
        <v>35</v>
      </c>
      <c r="P54" s="11"/>
    </row>
    <row r="55" s="4" customFormat="1" ht="37" customHeight="1" spans="1:16">
      <c r="A55" s="25" t="s">
        <v>475</v>
      </c>
      <c r="B55" s="11">
        <v>1</v>
      </c>
      <c r="C55" s="11" t="s">
        <v>24</v>
      </c>
      <c r="D55" s="11" t="s">
        <v>50</v>
      </c>
      <c r="E55" s="64">
        <v>1000</v>
      </c>
      <c r="F55" s="25" t="s">
        <v>476</v>
      </c>
      <c r="G55" s="25" t="s">
        <v>257</v>
      </c>
      <c r="H55" s="11">
        <v>2022</v>
      </c>
      <c r="I55" s="11">
        <f t="shared" si="2"/>
        <v>87</v>
      </c>
      <c r="J55" s="50"/>
      <c r="K55" s="22">
        <v>87</v>
      </c>
      <c r="L55" s="22"/>
      <c r="M55" s="11" t="s">
        <v>450</v>
      </c>
      <c r="N55" s="11" t="s">
        <v>48</v>
      </c>
      <c r="O55" s="11" t="s">
        <v>35</v>
      </c>
      <c r="P55" s="11"/>
    </row>
    <row r="56" s="4" customFormat="1" ht="60" customHeight="1" spans="1:16">
      <c r="A56" s="25" t="s">
        <v>477</v>
      </c>
      <c r="B56" s="11">
        <v>1</v>
      </c>
      <c r="C56" s="11" t="s">
        <v>24</v>
      </c>
      <c r="D56" s="11" t="s">
        <v>478</v>
      </c>
      <c r="E56" s="64">
        <v>4</v>
      </c>
      <c r="F56" s="25" t="s">
        <v>479</v>
      </c>
      <c r="G56" s="25" t="s">
        <v>194</v>
      </c>
      <c r="H56" s="11">
        <v>2022</v>
      </c>
      <c r="I56" s="11">
        <f t="shared" si="2"/>
        <v>96</v>
      </c>
      <c r="J56" s="50">
        <v>96</v>
      </c>
      <c r="K56" s="22"/>
      <c r="L56" s="22"/>
      <c r="M56" s="11" t="s">
        <v>450</v>
      </c>
      <c r="N56" s="11" t="s">
        <v>34</v>
      </c>
      <c r="O56" s="11" t="s">
        <v>35</v>
      </c>
      <c r="P56" s="11"/>
    </row>
    <row r="57" s="4" customFormat="1" ht="149" customHeight="1" spans="1:16">
      <c r="A57" s="25" t="s">
        <v>480</v>
      </c>
      <c r="B57" s="11">
        <v>1</v>
      </c>
      <c r="C57" s="11" t="s">
        <v>24</v>
      </c>
      <c r="D57" s="11" t="s">
        <v>245</v>
      </c>
      <c r="E57" s="11">
        <v>1</v>
      </c>
      <c r="F57" s="25" t="s">
        <v>2903</v>
      </c>
      <c r="G57" s="25" t="s">
        <v>194</v>
      </c>
      <c r="H57" s="11">
        <v>2022</v>
      </c>
      <c r="I57" s="11">
        <f t="shared" si="2"/>
        <v>50</v>
      </c>
      <c r="J57" s="22"/>
      <c r="K57" s="22">
        <v>50</v>
      </c>
      <c r="L57" s="22"/>
      <c r="M57" s="11" t="s">
        <v>450</v>
      </c>
      <c r="N57" s="11" t="s">
        <v>34</v>
      </c>
      <c r="O57" s="11" t="s">
        <v>35</v>
      </c>
      <c r="P57" s="11"/>
    </row>
    <row r="58" s="4" customFormat="1" ht="71" customHeight="1" spans="1:16">
      <c r="A58" s="11" t="s">
        <v>482</v>
      </c>
      <c r="B58" s="11">
        <v>1</v>
      </c>
      <c r="C58" s="11" t="s">
        <v>24</v>
      </c>
      <c r="D58" s="11" t="s">
        <v>60</v>
      </c>
      <c r="E58" s="11">
        <v>2.5</v>
      </c>
      <c r="F58" s="11" t="s">
        <v>483</v>
      </c>
      <c r="G58" s="11" t="s">
        <v>484</v>
      </c>
      <c r="H58" s="11">
        <v>2022</v>
      </c>
      <c r="I58" s="11">
        <f t="shared" si="2"/>
        <v>150</v>
      </c>
      <c r="J58" s="22"/>
      <c r="K58" s="22">
        <v>150</v>
      </c>
      <c r="L58" s="22"/>
      <c r="M58" s="11" t="s">
        <v>450</v>
      </c>
      <c r="N58" s="11" t="s">
        <v>296</v>
      </c>
      <c r="O58" s="11" t="s">
        <v>35</v>
      </c>
      <c r="P58" s="11"/>
    </row>
    <row r="59" s="4" customFormat="1" ht="71" customHeight="1" spans="1:16">
      <c r="A59" s="11" t="s">
        <v>485</v>
      </c>
      <c r="B59" s="11">
        <v>1</v>
      </c>
      <c r="C59" s="11" t="s">
        <v>24</v>
      </c>
      <c r="D59" s="11" t="s">
        <v>50</v>
      </c>
      <c r="E59" s="11">
        <v>500</v>
      </c>
      <c r="F59" s="11" t="s">
        <v>486</v>
      </c>
      <c r="G59" s="11" t="s">
        <v>173</v>
      </c>
      <c r="H59" s="11">
        <v>2022</v>
      </c>
      <c r="I59" s="11">
        <f t="shared" si="2"/>
        <v>45</v>
      </c>
      <c r="J59" s="22">
        <v>45</v>
      </c>
      <c r="K59" s="22"/>
      <c r="L59" s="22"/>
      <c r="M59" s="11" t="s">
        <v>450</v>
      </c>
      <c r="N59" s="11" t="s">
        <v>48</v>
      </c>
      <c r="O59" s="11" t="s">
        <v>35</v>
      </c>
      <c r="P59" s="11"/>
    </row>
    <row r="60" s="4" customFormat="1" ht="71" customHeight="1" spans="1:16">
      <c r="A60" s="11" t="s">
        <v>488</v>
      </c>
      <c r="B60" s="11">
        <v>1</v>
      </c>
      <c r="C60" s="11" t="s">
        <v>24</v>
      </c>
      <c r="D60" s="11" t="s">
        <v>50</v>
      </c>
      <c r="E60" s="11">
        <v>1700</v>
      </c>
      <c r="F60" s="11" t="s">
        <v>489</v>
      </c>
      <c r="G60" s="11" t="s">
        <v>58</v>
      </c>
      <c r="H60" s="11">
        <v>2022</v>
      </c>
      <c r="I60" s="11">
        <f t="shared" si="2"/>
        <v>155</v>
      </c>
      <c r="J60" s="22">
        <v>155</v>
      </c>
      <c r="K60" s="22"/>
      <c r="L60" s="22"/>
      <c r="M60" s="11" t="s">
        <v>450</v>
      </c>
      <c r="N60" s="11" t="s">
        <v>48</v>
      </c>
      <c r="O60" s="11" t="s">
        <v>35</v>
      </c>
      <c r="P60" s="11"/>
    </row>
    <row r="61" s="3" customFormat="1" ht="35" customHeight="1" spans="1:16">
      <c r="A61" s="11" t="s">
        <v>577</v>
      </c>
      <c r="B61" s="11"/>
      <c r="C61" s="11" t="s">
        <v>20</v>
      </c>
      <c r="D61" s="11" t="s">
        <v>20</v>
      </c>
      <c r="E61" s="11" t="s">
        <v>20</v>
      </c>
      <c r="F61" s="11" t="s">
        <v>20</v>
      </c>
      <c r="G61" s="11" t="s">
        <v>20</v>
      </c>
      <c r="H61" s="11" t="s">
        <v>20</v>
      </c>
      <c r="I61" s="22">
        <f t="shared" si="2"/>
        <v>0</v>
      </c>
      <c r="J61" s="22"/>
      <c r="K61" s="22"/>
      <c r="L61" s="22"/>
      <c r="M61" s="11" t="s">
        <v>20</v>
      </c>
      <c r="N61" s="11" t="s">
        <v>20</v>
      </c>
      <c r="O61" s="11" t="s">
        <v>20</v>
      </c>
      <c r="P61" s="11"/>
    </row>
    <row r="62" s="3" customFormat="1" ht="35" customHeight="1" spans="1:16">
      <c r="A62" s="11" t="s">
        <v>601</v>
      </c>
      <c r="B62" s="11"/>
      <c r="C62" s="11" t="s">
        <v>20</v>
      </c>
      <c r="D62" s="11" t="s">
        <v>20</v>
      </c>
      <c r="E62" s="11" t="s">
        <v>20</v>
      </c>
      <c r="F62" s="11" t="s">
        <v>20</v>
      </c>
      <c r="G62" s="11" t="s">
        <v>20</v>
      </c>
      <c r="H62" s="11" t="s">
        <v>20</v>
      </c>
      <c r="I62" s="22">
        <f t="shared" si="2"/>
        <v>0</v>
      </c>
      <c r="J62" s="22"/>
      <c r="K62" s="22"/>
      <c r="L62" s="22"/>
      <c r="M62" s="11" t="s">
        <v>20</v>
      </c>
      <c r="N62" s="11" t="s">
        <v>20</v>
      </c>
      <c r="O62" s="11" t="s">
        <v>20</v>
      </c>
      <c r="P62" s="11"/>
    </row>
    <row r="63" s="3" customFormat="1" ht="35" customHeight="1" spans="1:16">
      <c r="A63" s="11" t="s">
        <v>603</v>
      </c>
      <c r="B63" s="11"/>
      <c r="C63" s="11" t="s">
        <v>20</v>
      </c>
      <c r="D63" s="11" t="s">
        <v>20</v>
      </c>
      <c r="E63" s="11" t="s">
        <v>20</v>
      </c>
      <c r="F63" s="11" t="s">
        <v>20</v>
      </c>
      <c r="G63" s="11" t="s">
        <v>20</v>
      </c>
      <c r="H63" s="11" t="s">
        <v>20</v>
      </c>
      <c r="I63" s="22">
        <f t="shared" si="2"/>
        <v>0</v>
      </c>
      <c r="J63" s="22"/>
      <c r="K63" s="22"/>
      <c r="L63" s="22"/>
      <c r="M63" s="11" t="s">
        <v>20</v>
      </c>
      <c r="N63" s="11" t="s">
        <v>20</v>
      </c>
      <c r="O63" s="11" t="s">
        <v>20</v>
      </c>
      <c r="P63" s="11"/>
    </row>
    <row r="64" s="3" customFormat="1" ht="35" customHeight="1" spans="1:16">
      <c r="A64" s="11" t="s">
        <v>605</v>
      </c>
      <c r="B64" s="11">
        <f>SUM(B65:B131)</f>
        <v>66</v>
      </c>
      <c r="C64" s="11" t="s">
        <v>20</v>
      </c>
      <c r="D64" s="11" t="s">
        <v>20</v>
      </c>
      <c r="E64" s="11" t="s">
        <v>20</v>
      </c>
      <c r="F64" s="11" t="s">
        <v>20</v>
      </c>
      <c r="G64" s="11" t="s">
        <v>20</v>
      </c>
      <c r="H64" s="11" t="s">
        <v>20</v>
      </c>
      <c r="I64" s="22">
        <f>SUM(I65:I131)</f>
        <v>48204.73</v>
      </c>
      <c r="J64" s="11">
        <f>SUM(J65:J131)</f>
        <v>15996.82</v>
      </c>
      <c r="K64" s="11">
        <f>SUM(K65:K131)</f>
        <v>4007.69</v>
      </c>
      <c r="L64" s="11">
        <f>SUM(L65:L131)</f>
        <v>28200.22</v>
      </c>
      <c r="M64" s="11" t="s">
        <v>20</v>
      </c>
      <c r="N64" s="11" t="s">
        <v>20</v>
      </c>
      <c r="O64" s="11" t="s">
        <v>20</v>
      </c>
      <c r="P64" s="11"/>
    </row>
    <row r="65" s="4" customFormat="1" ht="100" customHeight="1" spans="1:16">
      <c r="A65" s="11" t="s">
        <v>607</v>
      </c>
      <c r="B65" s="15">
        <v>1</v>
      </c>
      <c r="C65" s="11" t="s">
        <v>24</v>
      </c>
      <c r="D65" s="15" t="s">
        <v>25</v>
      </c>
      <c r="E65" s="66">
        <v>10.11</v>
      </c>
      <c r="F65" s="11" t="s">
        <v>608</v>
      </c>
      <c r="G65" s="11" t="s">
        <v>609</v>
      </c>
      <c r="H65" s="11">
        <v>2022</v>
      </c>
      <c r="I65" s="11">
        <f t="shared" si="2"/>
        <v>6009.59</v>
      </c>
      <c r="J65" s="14">
        <v>5911.7</v>
      </c>
      <c r="K65" s="14">
        <v>97.89</v>
      </c>
      <c r="L65" s="22"/>
      <c r="M65" s="11" t="s">
        <v>33</v>
      </c>
      <c r="N65" s="11" t="s">
        <v>34</v>
      </c>
      <c r="O65" s="11" t="s">
        <v>35</v>
      </c>
      <c r="P65" s="12"/>
    </row>
    <row r="66" s="4" customFormat="1" ht="100" customHeight="1" spans="1:16">
      <c r="A66" s="11" t="s">
        <v>610</v>
      </c>
      <c r="B66" s="11">
        <v>1</v>
      </c>
      <c r="C66" s="11" t="s">
        <v>24</v>
      </c>
      <c r="D66" s="15" t="s">
        <v>25</v>
      </c>
      <c r="E66" s="14">
        <v>1.71</v>
      </c>
      <c r="F66" s="11" t="s">
        <v>611</v>
      </c>
      <c r="G66" s="11" t="s">
        <v>612</v>
      </c>
      <c r="H66" s="11">
        <v>2022</v>
      </c>
      <c r="I66" s="11">
        <f t="shared" si="2"/>
        <v>1571.67</v>
      </c>
      <c r="J66" s="14">
        <v>1571.67</v>
      </c>
      <c r="K66" s="11"/>
      <c r="L66" s="22"/>
      <c r="M66" s="11" t="s">
        <v>33</v>
      </c>
      <c r="N66" s="11" t="s">
        <v>34</v>
      </c>
      <c r="O66" s="11" t="s">
        <v>35</v>
      </c>
      <c r="P66" s="12"/>
    </row>
    <row r="67" s="4" customFormat="1" ht="105" customHeight="1" spans="1:16">
      <c r="A67" s="11" t="s">
        <v>2904</v>
      </c>
      <c r="B67" s="11">
        <v>1</v>
      </c>
      <c r="C67" s="11" t="s">
        <v>24</v>
      </c>
      <c r="D67" s="15" t="s">
        <v>78</v>
      </c>
      <c r="E67" s="15">
        <v>35</v>
      </c>
      <c r="F67" s="11" t="s">
        <v>614</v>
      </c>
      <c r="G67" s="15" t="s">
        <v>32</v>
      </c>
      <c r="H67" s="11">
        <v>2022</v>
      </c>
      <c r="I67" s="11">
        <f t="shared" si="2"/>
        <v>21.9</v>
      </c>
      <c r="J67" s="14">
        <v>21.9</v>
      </c>
      <c r="K67" s="22"/>
      <c r="L67" s="22"/>
      <c r="M67" s="11" t="s">
        <v>33</v>
      </c>
      <c r="N67" s="11" t="s">
        <v>42</v>
      </c>
      <c r="O67" s="11" t="s">
        <v>35</v>
      </c>
      <c r="P67" s="12"/>
    </row>
    <row r="68" s="4" customFormat="1" ht="100" customHeight="1" spans="1:16">
      <c r="A68" s="11" t="s">
        <v>2905</v>
      </c>
      <c r="B68" s="11">
        <v>1</v>
      </c>
      <c r="C68" s="11" t="s">
        <v>24</v>
      </c>
      <c r="D68" s="15" t="s">
        <v>78</v>
      </c>
      <c r="E68" s="15">
        <v>47</v>
      </c>
      <c r="F68" s="11" t="s">
        <v>617</v>
      </c>
      <c r="G68" s="15" t="s">
        <v>257</v>
      </c>
      <c r="H68" s="11">
        <v>2022</v>
      </c>
      <c r="I68" s="11">
        <f t="shared" si="2"/>
        <v>27.04</v>
      </c>
      <c r="J68" s="14">
        <v>27.04</v>
      </c>
      <c r="K68" s="22"/>
      <c r="L68" s="22"/>
      <c r="M68" s="11" t="s">
        <v>33</v>
      </c>
      <c r="N68" s="11" t="s">
        <v>42</v>
      </c>
      <c r="O68" s="11" t="s">
        <v>35</v>
      </c>
      <c r="P68" s="12"/>
    </row>
    <row r="69" s="4" customFormat="1" ht="100" customHeight="1" spans="1:16">
      <c r="A69" s="11" t="s">
        <v>2906</v>
      </c>
      <c r="B69" s="11">
        <v>1</v>
      </c>
      <c r="C69" s="11" t="s">
        <v>24</v>
      </c>
      <c r="D69" s="15" t="s">
        <v>78</v>
      </c>
      <c r="E69" s="15">
        <v>19</v>
      </c>
      <c r="F69" s="11" t="s">
        <v>619</v>
      </c>
      <c r="G69" s="15" t="s">
        <v>185</v>
      </c>
      <c r="H69" s="11">
        <v>2022</v>
      </c>
      <c r="I69" s="11">
        <f t="shared" si="2"/>
        <v>22.69</v>
      </c>
      <c r="J69" s="14">
        <v>22.69</v>
      </c>
      <c r="K69" s="22"/>
      <c r="L69" s="22"/>
      <c r="M69" s="11" t="s">
        <v>33</v>
      </c>
      <c r="N69" s="11" t="s">
        <v>42</v>
      </c>
      <c r="O69" s="11" t="s">
        <v>35</v>
      </c>
      <c r="P69" s="12"/>
    </row>
    <row r="70" s="4" customFormat="1" ht="100" customHeight="1" spans="1:16">
      <c r="A70" s="11" t="s">
        <v>2907</v>
      </c>
      <c r="B70" s="11">
        <v>1</v>
      </c>
      <c r="C70" s="11" t="s">
        <v>24</v>
      </c>
      <c r="D70" s="15" t="s">
        <v>78</v>
      </c>
      <c r="E70" s="15">
        <v>16</v>
      </c>
      <c r="F70" s="11" t="s">
        <v>621</v>
      </c>
      <c r="G70" s="15" t="s">
        <v>425</v>
      </c>
      <c r="H70" s="11">
        <v>2022</v>
      </c>
      <c r="I70" s="11">
        <f t="shared" si="2"/>
        <v>18.23</v>
      </c>
      <c r="J70" s="14">
        <v>18.23</v>
      </c>
      <c r="K70" s="22"/>
      <c r="L70" s="22"/>
      <c r="M70" s="11" t="s">
        <v>33</v>
      </c>
      <c r="N70" s="11" t="s">
        <v>42</v>
      </c>
      <c r="O70" s="11" t="s">
        <v>35</v>
      </c>
      <c r="P70" s="12"/>
    </row>
    <row r="71" s="4" customFormat="1" ht="100" customHeight="1" spans="1:16">
      <c r="A71" s="11" t="s">
        <v>2908</v>
      </c>
      <c r="B71" s="11">
        <v>1</v>
      </c>
      <c r="C71" s="11" t="s">
        <v>24</v>
      </c>
      <c r="D71" s="15" t="s">
        <v>78</v>
      </c>
      <c r="E71" s="15">
        <v>11</v>
      </c>
      <c r="F71" s="11" t="s">
        <v>623</v>
      </c>
      <c r="G71" s="15" t="s">
        <v>191</v>
      </c>
      <c r="H71" s="11">
        <v>2022</v>
      </c>
      <c r="I71" s="11">
        <f t="shared" si="2"/>
        <v>11.87</v>
      </c>
      <c r="J71" s="14">
        <v>11.87</v>
      </c>
      <c r="K71" s="22"/>
      <c r="L71" s="22"/>
      <c r="M71" s="11" t="s">
        <v>33</v>
      </c>
      <c r="N71" s="11" t="s">
        <v>42</v>
      </c>
      <c r="O71" s="11" t="s">
        <v>35</v>
      </c>
      <c r="P71" s="12"/>
    </row>
    <row r="72" s="4" customFormat="1" ht="100" customHeight="1" spans="1:16">
      <c r="A72" s="11" t="s">
        <v>2909</v>
      </c>
      <c r="B72" s="11">
        <v>1</v>
      </c>
      <c r="C72" s="11" t="s">
        <v>24</v>
      </c>
      <c r="D72" s="15" t="s">
        <v>78</v>
      </c>
      <c r="E72" s="15">
        <v>53</v>
      </c>
      <c r="F72" s="11" t="s">
        <v>625</v>
      </c>
      <c r="G72" s="15" t="s">
        <v>168</v>
      </c>
      <c r="H72" s="11">
        <v>2022</v>
      </c>
      <c r="I72" s="11">
        <f t="shared" si="2"/>
        <v>56.15</v>
      </c>
      <c r="J72" s="14">
        <v>56.15</v>
      </c>
      <c r="K72" s="22"/>
      <c r="L72" s="22"/>
      <c r="M72" s="11" t="s">
        <v>33</v>
      </c>
      <c r="N72" s="11" t="s">
        <v>42</v>
      </c>
      <c r="O72" s="11" t="s">
        <v>35</v>
      </c>
      <c r="P72" s="12"/>
    </row>
    <row r="73" s="4" customFormat="1" ht="100" customHeight="1" spans="1:16">
      <c r="A73" s="11" t="s">
        <v>2910</v>
      </c>
      <c r="B73" s="11">
        <v>1</v>
      </c>
      <c r="C73" s="11" t="s">
        <v>24</v>
      </c>
      <c r="D73" s="15" t="s">
        <v>78</v>
      </c>
      <c r="E73" s="15">
        <v>108</v>
      </c>
      <c r="F73" s="11" t="s">
        <v>627</v>
      </c>
      <c r="G73" s="15" t="s">
        <v>159</v>
      </c>
      <c r="H73" s="11">
        <v>2022</v>
      </c>
      <c r="I73" s="11">
        <f t="shared" si="2"/>
        <v>41.93</v>
      </c>
      <c r="J73" s="14">
        <v>41.93</v>
      </c>
      <c r="K73" s="22"/>
      <c r="L73" s="22"/>
      <c r="M73" s="11" t="s">
        <v>33</v>
      </c>
      <c r="N73" s="11" t="s">
        <v>42</v>
      </c>
      <c r="O73" s="11" t="s">
        <v>35</v>
      </c>
      <c r="P73" s="12"/>
    </row>
    <row r="74" s="4" customFormat="1" ht="100" customHeight="1" spans="1:16">
      <c r="A74" s="11" t="s">
        <v>2911</v>
      </c>
      <c r="B74" s="11">
        <v>1</v>
      </c>
      <c r="C74" s="11" t="s">
        <v>24</v>
      </c>
      <c r="D74" s="15" t="s">
        <v>78</v>
      </c>
      <c r="E74" s="15">
        <v>50</v>
      </c>
      <c r="F74" s="11" t="s">
        <v>629</v>
      </c>
      <c r="G74" s="15" t="s">
        <v>194</v>
      </c>
      <c r="H74" s="11">
        <v>2022</v>
      </c>
      <c r="I74" s="11">
        <f t="shared" si="2"/>
        <v>33.52</v>
      </c>
      <c r="J74" s="14">
        <v>33.52</v>
      </c>
      <c r="K74" s="22"/>
      <c r="L74" s="22"/>
      <c r="M74" s="11" t="s">
        <v>33</v>
      </c>
      <c r="N74" s="11" t="s">
        <v>42</v>
      </c>
      <c r="O74" s="11" t="s">
        <v>35</v>
      </c>
      <c r="P74" s="12"/>
    </row>
    <row r="75" s="4" customFormat="1" ht="100" customHeight="1" spans="1:16">
      <c r="A75" s="11" t="s">
        <v>2912</v>
      </c>
      <c r="B75" s="11">
        <v>1</v>
      </c>
      <c r="C75" s="11" t="s">
        <v>24</v>
      </c>
      <c r="D75" s="15" t="s">
        <v>78</v>
      </c>
      <c r="E75" s="15">
        <v>62</v>
      </c>
      <c r="F75" s="11" t="s">
        <v>631</v>
      </c>
      <c r="G75" s="15" t="s">
        <v>179</v>
      </c>
      <c r="H75" s="11">
        <v>2022</v>
      </c>
      <c r="I75" s="11">
        <f t="shared" si="2"/>
        <v>43.44</v>
      </c>
      <c r="J75" s="14">
        <v>43.44</v>
      </c>
      <c r="K75" s="22"/>
      <c r="L75" s="22"/>
      <c r="M75" s="11" t="s">
        <v>33</v>
      </c>
      <c r="N75" s="11" t="s">
        <v>42</v>
      </c>
      <c r="O75" s="11" t="s">
        <v>35</v>
      </c>
      <c r="P75" s="12"/>
    </row>
    <row r="76" s="4" customFormat="1" ht="100" customHeight="1" spans="1:16">
      <c r="A76" s="11" t="s">
        <v>2913</v>
      </c>
      <c r="B76" s="11">
        <v>1</v>
      </c>
      <c r="C76" s="11" t="s">
        <v>24</v>
      </c>
      <c r="D76" s="15" t="s">
        <v>78</v>
      </c>
      <c r="E76" s="15">
        <v>9</v>
      </c>
      <c r="F76" s="11" t="s">
        <v>633</v>
      </c>
      <c r="G76" s="15" t="s">
        <v>229</v>
      </c>
      <c r="H76" s="11">
        <v>2022</v>
      </c>
      <c r="I76" s="11">
        <f t="shared" si="2"/>
        <v>32.53</v>
      </c>
      <c r="J76" s="14">
        <v>32.53</v>
      </c>
      <c r="K76" s="22"/>
      <c r="L76" s="22"/>
      <c r="M76" s="11" t="s">
        <v>33</v>
      </c>
      <c r="N76" s="11" t="s">
        <v>42</v>
      </c>
      <c r="O76" s="11" t="s">
        <v>35</v>
      </c>
      <c r="P76" s="12"/>
    </row>
    <row r="77" s="4" customFormat="1" ht="100" customHeight="1" spans="1:16">
      <c r="A77" s="11" t="s">
        <v>2914</v>
      </c>
      <c r="B77" s="11">
        <v>1</v>
      </c>
      <c r="C77" s="11" t="s">
        <v>24</v>
      </c>
      <c r="D77" s="15" t="s">
        <v>78</v>
      </c>
      <c r="E77" s="15">
        <v>32</v>
      </c>
      <c r="F77" s="11" t="s">
        <v>635</v>
      </c>
      <c r="G77" s="15" t="s">
        <v>165</v>
      </c>
      <c r="H77" s="11">
        <v>2022</v>
      </c>
      <c r="I77" s="11">
        <f t="shared" si="2"/>
        <v>37.7</v>
      </c>
      <c r="J77" s="14">
        <v>37.7</v>
      </c>
      <c r="K77" s="22"/>
      <c r="L77" s="22"/>
      <c r="M77" s="11" t="s">
        <v>33</v>
      </c>
      <c r="N77" s="11" t="s">
        <v>42</v>
      </c>
      <c r="O77" s="11" t="s">
        <v>35</v>
      </c>
      <c r="P77" s="12"/>
    </row>
    <row r="78" s="4" customFormat="1" ht="100" customHeight="1" spans="1:16">
      <c r="A78" s="11" t="s">
        <v>2915</v>
      </c>
      <c r="B78" s="11">
        <v>1</v>
      </c>
      <c r="C78" s="11" t="s">
        <v>24</v>
      </c>
      <c r="D78" s="15" t="s">
        <v>78</v>
      </c>
      <c r="E78" s="15">
        <v>13</v>
      </c>
      <c r="F78" s="11" t="s">
        <v>637</v>
      </c>
      <c r="G78" s="15" t="s">
        <v>182</v>
      </c>
      <c r="H78" s="11">
        <v>2022</v>
      </c>
      <c r="I78" s="11">
        <f t="shared" si="2"/>
        <v>14.22</v>
      </c>
      <c r="J78" s="14">
        <v>14.22</v>
      </c>
      <c r="K78" s="22"/>
      <c r="L78" s="22"/>
      <c r="M78" s="11" t="s">
        <v>33</v>
      </c>
      <c r="N78" s="11" t="s">
        <v>42</v>
      </c>
      <c r="O78" s="11" t="s">
        <v>35</v>
      </c>
      <c r="P78" s="12"/>
    </row>
    <row r="79" s="4" customFormat="1" ht="100" customHeight="1" spans="1:16">
      <c r="A79" s="11" t="s">
        <v>2916</v>
      </c>
      <c r="B79" s="11">
        <v>1</v>
      </c>
      <c r="C79" s="11" t="s">
        <v>24</v>
      </c>
      <c r="D79" s="15" t="s">
        <v>78</v>
      </c>
      <c r="E79" s="15">
        <v>44</v>
      </c>
      <c r="F79" s="11" t="s">
        <v>639</v>
      </c>
      <c r="G79" s="15" t="s">
        <v>188</v>
      </c>
      <c r="H79" s="11">
        <v>2022</v>
      </c>
      <c r="I79" s="11">
        <f t="shared" si="2"/>
        <v>30.06</v>
      </c>
      <c r="J79" s="14">
        <v>30.06</v>
      </c>
      <c r="K79" s="22"/>
      <c r="L79" s="22"/>
      <c r="M79" s="11" t="s">
        <v>33</v>
      </c>
      <c r="N79" s="11" t="s">
        <v>42</v>
      </c>
      <c r="O79" s="11" t="s">
        <v>35</v>
      </c>
      <c r="P79" s="12"/>
    </row>
    <row r="80" s="4" customFormat="1" ht="100" customHeight="1" spans="1:16">
      <c r="A80" s="11" t="s">
        <v>2917</v>
      </c>
      <c r="B80" s="11">
        <v>1</v>
      </c>
      <c r="C80" s="11" t="s">
        <v>24</v>
      </c>
      <c r="D80" s="15" t="s">
        <v>78</v>
      </c>
      <c r="E80" s="15">
        <v>53</v>
      </c>
      <c r="F80" s="11" t="s">
        <v>641</v>
      </c>
      <c r="G80" s="15" t="s">
        <v>176</v>
      </c>
      <c r="H80" s="11">
        <v>2022</v>
      </c>
      <c r="I80" s="11">
        <f t="shared" si="2"/>
        <v>37.98</v>
      </c>
      <c r="J80" s="14">
        <v>37.98</v>
      </c>
      <c r="K80" s="22"/>
      <c r="L80" s="22"/>
      <c r="M80" s="11" t="s">
        <v>33</v>
      </c>
      <c r="N80" s="11" t="s">
        <v>42</v>
      </c>
      <c r="O80" s="11" t="s">
        <v>35</v>
      </c>
      <c r="P80" s="12"/>
    </row>
    <row r="81" s="4" customFormat="1" ht="100" customHeight="1" spans="1:16">
      <c r="A81" s="11" t="s">
        <v>2918</v>
      </c>
      <c r="B81" s="11">
        <v>1</v>
      </c>
      <c r="C81" s="11" t="s">
        <v>24</v>
      </c>
      <c r="D81" s="15" t="s">
        <v>78</v>
      </c>
      <c r="E81" s="15">
        <v>128</v>
      </c>
      <c r="F81" s="11" t="s">
        <v>643</v>
      </c>
      <c r="G81" s="15" t="s">
        <v>173</v>
      </c>
      <c r="H81" s="11">
        <v>2022</v>
      </c>
      <c r="I81" s="11">
        <f t="shared" si="2"/>
        <v>52.64</v>
      </c>
      <c r="J81" s="14">
        <v>52.64</v>
      </c>
      <c r="K81" s="22"/>
      <c r="L81" s="22"/>
      <c r="M81" s="11" t="s">
        <v>33</v>
      </c>
      <c r="N81" s="11" t="s">
        <v>42</v>
      </c>
      <c r="O81" s="11" t="s">
        <v>35</v>
      </c>
      <c r="P81" s="12"/>
    </row>
    <row r="82" s="4" customFormat="1" ht="100" customHeight="1" spans="1:16">
      <c r="A82" s="11" t="s">
        <v>2919</v>
      </c>
      <c r="B82" s="11">
        <v>1</v>
      </c>
      <c r="C82" s="11" t="s">
        <v>24</v>
      </c>
      <c r="D82" s="15" t="s">
        <v>78</v>
      </c>
      <c r="E82" s="15">
        <v>66</v>
      </c>
      <c r="F82" s="11" t="s">
        <v>645</v>
      </c>
      <c r="G82" s="15" t="s">
        <v>162</v>
      </c>
      <c r="H82" s="11">
        <v>2022</v>
      </c>
      <c r="I82" s="11">
        <f t="shared" si="2"/>
        <v>25.01</v>
      </c>
      <c r="J82" s="14">
        <v>25.01</v>
      </c>
      <c r="K82" s="22"/>
      <c r="L82" s="22"/>
      <c r="M82" s="11" t="s">
        <v>33</v>
      </c>
      <c r="N82" s="11" t="s">
        <v>42</v>
      </c>
      <c r="O82" s="11" t="s">
        <v>35</v>
      </c>
      <c r="P82" s="12"/>
    </row>
    <row r="83" s="4" customFormat="1" ht="100" customHeight="1" spans="1:16">
      <c r="A83" s="11" t="s">
        <v>2920</v>
      </c>
      <c r="B83" s="11">
        <v>1</v>
      </c>
      <c r="C83" s="11" t="s">
        <v>24</v>
      </c>
      <c r="D83" s="15" t="s">
        <v>78</v>
      </c>
      <c r="E83" s="15">
        <v>38</v>
      </c>
      <c r="F83" s="11" t="s">
        <v>647</v>
      </c>
      <c r="G83" s="15" t="s">
        <v>58</v>
      </c>
      <c r="H83" s="11">
        <v>2022</v>
      </c>
      <c r="I83" s="11">
        <f t="shared" si="2"/>
        <v>38.18</v>
      </c>
      <c r="J83" s="14">
        <v>38.18</v>
      </c>
      <c r="K83" s="22"/>
      <c r="L83" s="22"/>
      <c r="M83" s="11" t="s">
        <v>33</v>
      </c>
      <c r="N83" s="11" t="s">
        <v>42</v>
      </c>
      <c r="O83" s="11" t="s">
        <v>35</v>
      </c>
      <c r="P83" s="12"/>
    </row>
    <row r="84" s="4" customFormat="1" ht="100" customHeight="1" spans="1:16">
      <c r="A84" s="11" t="s">
        <v>2921</v>
      </c>
      <c r="B84" s="11">
        <v>1</v>
      </c>
      <c r="C84" s="11" t="s">
        <v>24</v>
      </c>
      <c r="D84" s="15" t="s">
        <v>78</v>
      </c>
      <c r="E84" s="15">
        <v>149</v>
      </c>
      <c r="F84" s="11" t="s">
        <v>649</v>
      </c>
      <c r="G84" s="15" t="s">
        <v>303</v>
      </c>
      <c r="H84" s="11">
        <v>2022</v>
      </c>
      <c r="I84" s="11">
        <f t="shared" si="2"/>
        <v>47.25</v>
      </c>
      <c r="J84" s="14">
        <v>47.25</v>
      </c>
      <c r="K84" s="22"/>
      <c r="L84" s="22"/>
      <c r="M84" s="11" t="s">
        <v>33</v>
      </c>
      <c r="N84" s="11" t="s">
        <v>42</v>
      </c>
      <c r="O84" s="11" t="s">
        <v>35</v>
      </c>
      <c r="P84" s="12"/>
    </row>
    <row r="85" s="4" customFormat="1" ht="100" customHeight="1" spans="1:16">
      <c r="A85" s="11" t="s">
        <v>650</v>
      </c>
      <c r="B85" s="11">
        <v>1</v>
      </c>
      <c r="C85" s="11" t="s">
        <v>24</v>
      </c>
      <c r="D85" s="15" t="s">
        <v>78</v>
      </c>
      <c r="E85" s="15">
        <v>15</v>
      </c>
      <c r="F85" s="11" t="s">
        <v>651</v>
      </c>
      <c r="G85" s="11" t="s">
        <v>182</v>
      </c>
      <c r="H85" s="11">
        <v>2022</v>
      </c>
      <c r="I85" s="11">
        <f t="shared" si="2"/>
        <v>5.47</v>
      </c>
      <c r="J85" s="14">
        <v>5.47</v>
      </c>
      <c r="K85" s="22"/>
      <c r="L85" s="22"/>
      <c r="M85" s="11" t="s">
        <v>33</v>
      </c>
      <c r="N85" s="11" t="s">
        <v>42</v>
      </c>
      <c r="O85" s="11" t="s">
        <v>35</v>
      </c>
      <c r="P85" s="12"/>
    </row>
    <row r="86" s="4" customFormat="1" ht="100" customHeight="1" spans="1:16">
      <c r="A86" s="11" t="s">
        <v>652</v>
      </c>
      <c r="B86" s="11">
        <v>1</v>
      </c>
      <c r="C86" s="11" t="s">
        <v>24</v>
      </c>
      <c r="D86" s="15" t="s">
        <v>78</v>
      </c>
      <c r="E86" s="15">
        <v>11</v>
      </c>
      <c r="F86" s="11" t="s">
        <v>653</v>
      </c>
      <c r="G86" s="11" t="s">
        <v>188</v>
      </c>
      <c r="H86" s="11">
        <v>2022</v>
      </c>
      <c r="I86" s="11">
        <f t="shared" si="2"/>
        <v>6.9</v>
      </c>
      <c r="J86" s="14">
        <v>6.9</v>
      </c>
      <c r="K86" s="22"/>
      <c r="L86" s="22"/>
      <c r="M86" s="11" t="s">
        <v>33</v>
      </c>
      <c r="N86" s="11" t="s">
        <v>42</v>
      </c>
      <c r="O86" s="11" t="s">
        <v>35</v>
      </c>
      <c r="P86" s="12"/>
    </row>
    <row r="87" s="4" customFormat="1" ht="100" customHeight="1" spans="1:16">
      <c r="A87" s="11" t="s">
        <v>654</v>
      </c>
      <c r="B87" s="11">
        <v>1</v>
      </c>
      <c r="C87" s="11" t="s">
        <v>24</v>
      </c>
      <c r="D87" s="15" t="s">
        <v>78</v>
      </c>
      <c r="E87" s="15">
        <v>27</v>
      </c>
      <c r="F87" s="11" t="s">
        <v>655</v>
      </c>
      <c r="G87" s="11" t="s">
        <v>165</v>
      </c>
      <c r="H87" s="11">
        <v>2022</v>
      </c>
      <c r="I87" s="11">
        <f t="shared" si="2"/>
        <v>11.57</v>
      </c>
      <c r="J87" s="14">
        <v>11.57</v>
      </c>
      <c r="K87" s="22"/>
      <c r="L87" s="22"/>
      <c r="M87" s="11" t="s">
        <v>33</v>
      </c>
      <c r="N87" s="11" t="s">
        <v>42</v>
      </c>
      <c r="O87" s="11" t="s">
        <v>35</v>
      </c>
      <c r="P87" s="12"/>
    </row>
    <row r="88" s="4" customFormat="1" ht="100" customHeight="1" spans="1:16">
      <c r="A88" s="11" t="s">
        <v>656</v>
      </c>
      <c r="B88" s="11">
        <v>1</v>
      </c>
      <c r="C88" s="11" t="s">
        <v>24</v>
      </c>
      <c r="D88" s="15" t="s">
        <v>78</v>
      </c>
      <c r="E88" s="15">
        <v>19</v>
      </c>
      <c r="F88" s="11" t="s">
        <v>657</v>
      </c>
      <c r="G88" s="11" t="s">
        <v>229</v>
      </c>
      <c r="H88" s="11">
        <v>2022</v>
      </c>
      <c r="I88" s="11">
        <f t="shared" si="2"/>
        <v>7.5</v>
      </c>
      <c r="J88" s="14">
        <v>7.5</v>
      </c>
      <c r="K88" s="22"/>
      <c r="L88" s="22"/>
      <c r="M88" s="11" t="s">
        <v>33</v>
      </c>
      <c r="N88" s="11" t="s">
        <v>42</v>
      </c>
      <c r="O88" s="11" t="s">
        <v>35</v>
      </c>
      <c r="P88" s="12"/>
    </row>
    <row r="89" s="4" customFormat="1" ht="100" customHeight="1" spans="1:16">
      <c r="A89" s="11" t="s">
        <v>658</v>
      </c>
      <c r="B89" s="13">
        <v>1</v>
      </c>
      <c r="C89" s="11" t="s">
        <v>24</v>
      </c>
      <c r="D89" s="11" t="s">
        <v>74</v>
      </c>
      <c r="E89" s="13">
        <v>1</v>
      </c>
      <c r="F89" s="11" t="s">
        <v>659</v>
      </c>
      <c r="G89" s="11" t="s">
        <v>660</v>
      </c>
      <c r="H89" s="11">
        <v>2022</v>
      </c>
      <c r="I89" s="11">
        <f t="shared" si="2"/>
        <v>948.57</v>
      </c>
      <c r="J89" s="14">
        <v>948.57</v>
      </c>
      <c r="K89" s="22"/>
      <c r="L89" s="22"/>
      <c r="M89" s="11" t="s">
        <v>33</v>
      </c>
      <c r="N89" s="11" t="s">
        <v>34</v>
      </c>
      <c r="O89" s="11" t="s">
        <v>35</v>
      </c>
      <c r="P89" s="11"/>
    </row>
    <row r="90" s="4" customFormat="1" ht="134" customHeight="1" spans="1:16">
      <c r="A90" s="11" t="s">
        <v>661</v>
      </c>
      <c r="B90" s="11">
        <v>1</v>
      </c>
      <c r="C90" s="11" t="s">
        <v>24</v>
      </c>
      <c r="D90" s="11" t="s">
        <v>278</v>
      </c>
      <c r="E90" s="11">
        <v>5000</v>
      </c>
      <c r="F90" s="11" t="s">
        <v>662</v>
      </c>
      <c r="G90" s="11" t="s">
        <v>159</v>
      </c>
      <c r="H90" s="11">
        <v>2022</v>
      </c>
      <c r="I90" s="11">
        <f t="shared" si="2"/>
        <v>2250</v>
      </c>
      <c r="J90" s="22"/>
      <c r="K90" s="22">
        <v>2250</v>
      </c>
      <c r="L90" s="22"/>
      <c r="M90" s="11" t="s">
        <v>33</v>
      </c>
      <c r="N90" s="11" t="s">
        <v>48</v>
      </c>
      <c r="O90" s="11" t="s">
        <v>35</v>
      </c>
      <c r="P90" s="11"/>
    </row>
    <row r="91" s="4" customFormat="1" ht="44" customHeight="1" spans="1:16">
      <c r="A91" s="11" t="s">
        <v>663</v>
      </c>
      <c r="B91" s="11">
        <v>1</v>
      </c>
      <c r="C91" s="11" t="s">
        <v>24</v>
      </c>
      <c r="D91" s="11" t="s">
        <v>278</v>
      </c>
      <c r="E91" s="11">
        <v>420</v>
      </c>
      <c r="F91" s="11" t="s">
        <v>664</v>
      </c>
      <c r="G91" s="11" t="s">
        <v>32</v>
      </c>
      <c r="H91" s="11">
        <v>2022</v>
      </c>
      <c r="I91" s="11">
        <f t="shared" si="2"/>
        <v>50</v>
      </c>
      <c r="J91" s="22"/>
      <c r="K91" s="15">
        <v>50</v>
      </c>
      <c r="L91" s="22"/>
      <c r="M91" s="11" t="s">
        <v>350</v>
      </c>
      <c r="N91" s="11" t="s">
        <v>34</v>
      </c>
      <c r="O91" s="11" t="s">
        <v>35</v>
      </c>
      <c r="P91" s="11"/>
    </row>
    <row r="92" s="4" customFormat="1" ht="100" customHeight="1" spans="1:16">
      <c r="A92" s="11" t="s">
        <v>665</v>
      </c>
      <c r="B92" s="11">
        <v>1</v>
      </c>
      <c r="C92" s="11" t="s">
        <v>24</v>
      </c>
      <c r="D92" s="11" t="s">
        <v>666</v>
      </c>
      <c r="E92" s="11">
        <v>1152</v>
      </c>
      <c r="F92" s="11" t="s">
        <v>2922</v>
      </c>
      <c r="G92" s="11" t="s">
        <v>32</v>
      </c>
      <c r="H92" s="11">
        <v>2022</v>
      </c>
      <c r="I92" s="11">
        <f t="shared" si="2"/>
        <v>370</v>
      </c>
      <c r="J92" s="22"/>
      <c r="K92" s="15">
        <v>370</v>
      </c>
      <c r="L92" s="22"/>
      <c r="M92" s="11" t="s">
        <v>350</v>
      </c>
      <c r="N92" s="11" t="s">
        <v>34</v>
      </c>
      <c r="O92" s="11" t="s">
        <v>35</v>
      </c>
      <c r="P92" s="11"/>
    </row>
    <row r="93" s="4" customFormat="1" ht="70" customHeight="1" spans="1:16">
      <c r="A93" s="11" t="s">
        <v>668</v>
      </c>
      <c r="B93" s="11">
        <v>1</v>
      </c>
      <c r="C93" s="11" t="s">
        <v>24</v>
      </c>
      <c r="D93" s="11" t="s">
        <v>50</v>
      </c>
      <c r="E93" s="11">
        <v>800</v>
      </c>
      <c r="F93" s="11" t="s">
        <v>669</v>
      </c>
      <c r="G93" s="11" t="s">
        <v>32</v>
      </c>
      <c r="H93" s="11">
        <v>2022</v>
      </c>
      <c r="I93" s="11">
        <f t="shared" si="2"/>
        <v>500</v>
      </c>
      <c r="J93" s="22"/>
      <c r="K93" s="15">
        <v>500</v>
      </c>
      <c r="L93" s="22"/>
      <c r="M93" s="11" t="s">
        <v>350</v>
      </c>
      <c r="N93" s="11" t="s">
        <v>34</v>
      </c>
      <c r="O93" s="11" t="s">
        <v>35</v>
      </c>
      <c r="P93" s="11"/>
    </row>
    <row r="94" s="4" customFormat="1" ht="46" customHeight="1" spans="1:16">
      <c r="A94" s="11" t="s">
        <v>670</v>
      </c>
      <c r="B94" s="11">
        <v>1</v>
      </c>
      <c r="C94" s="11" t="s">
        <v>24</v>
      </c>
      <c r="D94" s="11" t="s">
        <v>278</v>
      </c>
      <c r="E94" s="11">
        <v>2000</v>
      </c>
      <c r="F94" s="11" t="s">
        <v>671</v>
      </c>
      <c r="G94" s="11" t="s">
        <v>32</v>
      </c>
      <c r="H94" s="11">
        <v>2022</v>
      </c>
      <c r="I94" s="11">
        <f t="shared" si="2"/>
        <v>50</v>
      </c>
      <c r="J94" s="22"/>
      <c r="K94" s="15">
        <v>50</v>
      </c>
      <c r="L94" s="22"/>
      <c r="M94" s="11" t="s">
        <v>350</v>
      </c>
      <c r="N94" s="11" t="s">
        <v>34</v>
      </c>
      <c r="O94" s="11" t="s">
        <v>35</v>
      </c>
      <c r="P94" s="11"/>
    </row>
    <row r="95" s="4" customFormat="1" ht="34" customHeight="1" spans="1:16">
      <c r="A95" s="11" t="s">
        <v>672</v>
      </c>
      <c r="B95" s="11">
        <v>1</v>
      </c>
      <c r="C95" s="11" t="s">
        <v>24</v>
      </c>
      <c r="D95" s="11" t="s">
        <v>666</v>
      </c>
      <c r="E95" s="11">
        <v>2000</v>
      </c>
      <c r="F95" s="11" t="s">
        <v>673</v>
      </c>
      <c r="G95" s="11" t="s">
        <v>32</v>
      </c>
      <c r="H95" s="11">
        <v>2022</v>
      </c>
      <c r="I95" s="11">
        <f t="shared" si="2"/>
        <v>60</v>
      </c>
      <c r="J95" s="22"/>
      <c r="K95" s="15">
        <v>60</v>
      </c>
      <c r="L95" s="22"/>
      <c r="M95" s="11" t="s">
        <v>350</v>
      </c>
      <c r="N95" s="11" t="s">
        <v>34</v>
      </c>
      <c r="O95" s="11" t="s">
        <v>35</v>
      </c>
      <c r="P95" s="11"/>
    </row>
    <row r="96" s="4" customFormat="1" ht="80" customHeight="1" spans="1:16">
      <c r="A96" s="11" t="s">
        <v>674</v>
      </c>
      <c r="B96" s="11">
        <v>1</v>
      </c>
      <c r="C96" s="11" t="s">
        <v>24</v>
      </c>
      <c r="D96" s="11" t="s">
        <v>278</v>
      </c>
      <c r="E96" s="11">
        <v>678.58</v>
      </c>
      <c r="F96" s="11" t="s">
        <v>675</v>
      </c>
      <c r="G96" s="11" t="s">
        <v>32</v>
      </c>
      <c r="H96" s="11">
        <v>2022</v>
      </c>
      <c r="I96" s="11">
        <f t="shared" si="2"/>
        <v>574</v>
      </c>
      <c r="J96" s="22"/>
      <c r="K96" s="15">
        <v>574</v>
      </c>
      <c r="L96" s="22"/>
      <c r="M96" s="11" t="s">
        <v>350</v>
      </c>
      <c r="N96" s="11" t="s">
        <v>34</v>
      </c>
      <c r="O96" s="11" t="s">
        <v>35</v>
      </c>
      <c r="P96" s="11"/>
    </row>
    <row r="97" s="2" customFormat="1" ht="122" customHeight="1" spans="1:16">
      <c r="A97" s="26" t="s">
        <v>781</v>
      </c>
      <c r="B97" s="11">
        <v>1</v>
      </c>
      <c r="C97" s="11" t="s">
        <v>24</v>
      </c>
      <c r="D97" s="11" t="s">
        <v>92</v>
      </c>
      <c r="E97" s="11">
        <v>1</v>
      </c>
      <c r="F97" s="11" t="s">
        <v>2923</v>
      </c>
      <c r="G97" s="11" t="s">
        <v>2924</v>
      </c>
      <c r="H97" s="11">
        <v>2022</v>
      </c>
      <c r="I97" s="22">
        <f t="shared" si="2"/>
        <v>29500.22</v>
      </c>
      <c r="J97" s="22">
        <v>1300</v>
      </c>
      <c r="K97" s="22"/>
      <c r="L97" s="22">
        <v>28200.22</v>
      </c>
      <c r="M97" s="11" t="s">
        <v>95</v>
      </c>
      <c r="N97" s="11" t="s">
        <v>34</v>
      </c>
      <c r="O97" s="11" t="s">
        <v>35</v>
      </c>
      <c r="P97" s="11"/>
    </row>
    <row r="98" s="4" customFormat="1" ht="46" customHeight="1" spans="1:16">
      <c r="A98" s="67" t="s">
        <v>676</v>
      </c>
      <c r="B98" s="11">
        <v>1</v>
      </c>
      <c r="C98" s="11" t="s">
        <v>24</v>
      </c>
      <c r="D98" s="11" t="s">
        <v>74</v>
      </c>
      <c r="E98" s="11">
        <v>1</v>
      </c>
      <c r="F98" s="44" t="s">
        <v>677</v>
      </c>
      <c r="G98" s="44" t="s">
        <v>678</v>
      </c>
      <c r="H98" s="11">
        <v>2022</v>
      </c>
      <c r="I98" s="11">
        <f t="shared" si="2"/>
        <v>123.2</v>
      </c>
      <c r="J98" s="22">
        <v>123.2</v>
      </c>
      <c r="K98" s="22"/>
      <c r="L98" s="22"/>
      <c r="M98" s="11" t="s">
        <v>350</v>
      </c>
      <c r="N98" s="11" t="s">
        <v>48</v>
      </c>
      <c r="O98" s="11"/>
      <c r="P98" s="11"/>
    </row>
    <row r="99" s="4" customFormat="1" ht="46" customHeight="1" spans="1:16">
      <c r="A99" s="68" t="s">
        <v>679</v>
      </c>
      <c r="B99" s="11">
        <v>1</v>
      </c>
      <c r="C99" s="11" t="s">
        <v>24</v>
      </c>
      <c r="D99" s="11" t="s">
        <v>278</v>
      </c>
      <c r="E99" s="11">
        <v>1785</v>
      </c>
      <c r="F99" s="44" t="s">
        <v>680</v>
      </c>
      <c r="G99" s="44" t="s">
        <v>681</v>
      </c>
      <c r="H99" s="11">
        <v>2022</v>
      </c>
      <c r="I99" s="11">
        <f t="shared" si="2"/>
        <v>100</v>
      </c>
      <c r="J99" s="22">
        <v>100</v>
      </c>
      <c r="K99" s="22"/>
      <c r="L99" s="22"/>
      <c r="M99" s="11" t="s">
        <v>350</v>
      </c>
      <c r="N99" s="11" t="s">
        <v>48</v>
      </c>
      <c r="O99" s="11"/>
      <c r="P99" s="11"/>
    </row>
    <row r="100" s="4" customFormat="1" ht="46" customHeight="1" spans="1:16">
      <c r="A100" s="44" t="s">
        <v>682</v>
      </c>
      <c r="B100" s="11">
        <v>1</v>
      </c>
      <c r="C100" s="11" t="s">
        <v>24</v>
      </c>
      <c r="D100" s="11" t="s">
        <v>74</v>
      </c>
      <c r="E100" s="11">
        <v>1</v>
      </c>
      <c r="F100" s="44" t="s">
        <v>683</v>
      </c>
      <c r="G100" s="44" t="s">
        <v>684</v>
      </c>
      <c r="H100" s="11">
        <v>2022</v>
      </c>
      <c r="I100" s="11">
        <f t="shared" si="2"/>
        <v>32</v>
      </c>
      <c r="J100" s="22">
        <v>0</v>
      </c>
      <c r="K100" s="12">
        <v>32</v>
      </c>
      <c r="L100" s="22"/>
      <c r="M100" s="11" t="s">
        <v>350</v>
      </c>
      <c r="N100" s="11" t="s">
        <v>48</v>
      </c>
      <c r="O100" s="11"/>
      <c r="P100" s="11"/>
    </row>
    <row r="101" s="4" customFormat="1" ht="57" customHeight="1" spans="1:16">
      <c r="A101" s="44" t="s">
        <v>685</v>
      </c>
      <c r="B101" s="11">
        <v>1</v>
      </c>
      <c r="C101" s="11" t="s">
        <v>24</v>
      </c>
      <c r="D101" s="11" t="s">
        <v>278</v>
      </c>
      <c r="E101" s="11">
        <v>500</v>
      </c>
      <c r="F101" s="44" t="s">
        <v>686</v>
      </c>
      <c r="G101" s="44" t="s">
        <v>687</v>
      </c>
      <c r="H101" s="11">
        <v>2022</v>
      </c>
      <c r="I101" s="11">
        <f t="shared" si="2"/>
        <v>120</v>
      </c>
      <c r="J101" s="22">
        <v>120</v>
      </c>
      <c r="K101" s="22"/>
      <c r="L101" s="22"/>
      <c r="M101" s="11" t="s">
        <v>350</v>
      </c>
      <c r="N101" s="11" t="s">
        <v>48</v>
      </c>
      <c r="O101" s="11"/>
      <c r="P101" s="11"/>
    </row>
    <row r="102" s="4" customFormat="1" ht="60" customHeight="1" spans="1:16">
      <c r="A102" s="44" t="s">
        <v>688</v>
      </c>
      <c r="B102" s="11">
        <v>1</v>
      </c>
      <c r="C102" s="11" t="s">
        <v>24</v>
      </c>
      <c r="D102" s="11" t="s">
        <v>74</v>
      </c>
      <c r="E102" s="11">
        <v>1</v>
      </c>
      <c r="F102" s="44" t="s">
        <v>689</v>
      </c>
      <c r="G102" s="44" t="s">
        <v>690</v>
      </c>
      <c r="H102" s="11">
        <v>2022</v>
      </c>
      <c r="I102" s="11">
        <f t="shared" si="2"/>
        <v>300</v>
      </c>
      <c r="J102" s="22">
        <v>300</v>
      </c>
      <c r="K102" s="22"/>
      <c r="L102" s="22"/>
      <c r="M102" s="11" t="s">
        <v>350</v>
      </c>
      <c r="N102" s="11" t="s">
        <v>48</v>
      </c>
      <c r="O102" s="11"/>
      <c r="P102" s="11"/>
    </row>
    <row r="103" s="4" customFormat="1" ht="60" customHeight="1" spans="1:16">
      <c r="A103" s="44" t="s">
        <v>691</v>
      </c>
      <c r="B103" s="11">
        <v>1</v>
      </c>
      <c r="C103" s="11" t="s">
        <v>24</v>
      </c>
      <c r="D103" s="11" t="s">
        <v>74</v>
      </c>
      <c r="E103" s="11">
        <v>1</v>
      </c>
      <c r="F103" s="44" t="s">
        <v>692</v>
      </c>
      <c r="G103" s="44" t="s">
        <v>693</v>
      </c>
      <c r="H103" s="11">
        <v>2022</v>
      </c>
      <c r="I103" s="11">
        <f t="shared" si="2"/>
        <v>300</v>
      </c>
      <c r="J103" s="22">
        <v>300</v>
      </c>
      <c r="K103" s="22"/>
      <c r="L103" s="22"/>
      <c r="M103" s="11" t="s">
        <v>350</v>
      </c>
      <c r="N103" s="11" t="s">
        <v>48</v>
      </c>
      <c r="O103" s="11"/>
      <c r="P103" s="11"/>
    </row>
    <row r="104" s="4" customFormat="1" ht="66" customHeight="1" spans="1:16">
      <c r="A104" s="44" t="s">
        <v>694</v>
      </c>
      <c r="B104" s="11">
        <v>1</v>
      </c>
      <c r="C104" s="11" t="s">
        <v>24</v>
      </c>
      <c r="D104" s="11" t="s">
        <v>74</v>
      </c>
      <c r="E104" s="11">
        <v>1</v>
      </c>
      <c r="F104" s="69" t="s">
        <v>695</v>
      </c>
      <c r="G104" s="44" t="s">
        <v>696</v>
      </c>
      <c r="H104" s="11">
        <v>2022</v>
      </c>
      <c r="I104" s="11">
        <f t="shared" si="2"/>
        <v>300</v>
      </c>
      <c r="J104" s="22">
        <v>300</v>
      </c>
      <c r="K104" s="22"/>
      <c r="L104" s="22"/>
      <c r="M104" s="11" t="s">
        <v>350</v>
      </c>
      <c r="N104" s="11" t="s">
        <v>48</v>
      </c>
      <c r="O104" s="11"/>
      <c r="P104" s="11"/>
    </row>
    <row r="105" s="4" customFormat="1" ht="66" customHeight="1" spans="1:16">
      <c r="A105" s="44" t="s">
        <v>697</v>
      </c>
      <c r="B105" s="11"/>
      <c r="C105" s="11" t="s">
        <v>24</v>
      </c>
      <c r="D105" s="11" t="s">
        <v>74</v>
      </c>
      <c r="E105" s="11">
        <v>1</v>
      </c>
      <c r="F105" s="11" t="s">
        <v>698</v>
      </c>
      <c r="G105" s="11" t="s">
        <v>699</v>
      </c>
      <c r="H105" s="11">
        <v>2022</v>
      </c>
      <c r="I105" s="11">
        <f t="shared" ref="I105:I131" si="3">J105+K105+L105</f>
        <v>300</v>
      </c>
      <c r="J105" s="22">
        <v>300</v>
      </c>
      <c r="K105" s="22"/>
      <c r="L105" s="22"/>
      <c r="M105" s="11" t="s">
        <v>350</v>
      </c>
      <c r="N105" s="11" t="s">
        <v>48</v>
      </c>
      <c r="O105" s="11"/>
      <c r="P105" s="11"/>
    </row>
    <row r="106" s="4" customFormat="1" ht="52" customHeight="1" spans="1:16">
      <c r="A106" s="44" t="s">
        <v>700</v>
      </c>
      <c r="B106" s="11">
        <v>1</v>
      </c>
      <c r="C106" s="11" t="s">
        <v>24</v>
      </c>
      <c r="D106" s="11" t="s">
        <v>74</v>
      </c>
      <c r="E106" s="11">
        <v>1</v>
      </c>
      <c r="F106" s="44" t="s">
        <v>701</v>
      </c>
      <c r="G106" s="44" t="s">
        <v>702</v>
      </c>
      <c r="H106" s="11">
        <v>2022</v>
      </c>
      <c r="I106" s="11">
        <f t="shared" si="3"/>
        <v>300</v>
      </c>
      <c r="J106" s="22">
        <v>300</v>
      </c>
      <c r="K106" s="22"/>
      <c r="L106" s="22"/>
      <c r="M106" s="11" t="s">
        <v>350</v>
      </c>
      <c r="N106" s="11" t="s">
        <v>48</v>
      </c>
      <c r="O106" s="11"/>
      <c r="P106" s="11"/>
    </row>
    <row r="107" s="4" customFormat="1" ht="116" customHeight="1" spans="1:16">
      <c r="A107" s="44" t="s">
        <v>703</v>
      </c>
      <c r="B107" s="11">
        <v>1</v>
      </c>
      <c r="C107" s="11" t="s">
        <v>24</v>
      </c>
      <c r="D107" s="11" t="s">
        <v>74</v>
      </c>
      <c r="E107" s="11">
        <v>1</v>
      </c>
      <c r="F107" s="44" t="s">
        <v>704</v>
      </c>
      <c r="G107" s="44" t="s">
        <v>705</v>
      </c>
      <c r="H107" s="11">
        <v>2022</v>
      </c>
      <c r="I107" s="11">
        <f t="shared" si="3"/>
        <v>300</v>
      </c>
      <c r="J107" s="22">
        <v>300</v>
      </c>
      <c r="K107" s="22"/>
      <c r="L107" s="22"/>
      <c r="M107" s="11" t="s">
        <v>350</v>
      </c>
      <c r="N107" s="11" t="s">
        <v>48</v>
      </c>
      <c r="O107" s="11"/>
      <c r="P107" s="11"/>
    </row>
    <row r="108" s="4" customFormat="1" ht="75" customHeight="1" spans="1:16">
      <c r="A108" s="67" t="s">
        <v>706</v>
      </c>
      <c r="B108" s="11">
        <v>1</v>
      </c>
      <c r="C108" s="11" t="s">
        <v>24</v>
      </c>
      <c r="D108" s="11" t="s">
        <v>74</v>
      </c>
      <c r="E108" s="11">
        <v>1</v>
      </c>
      <c r="F108" s="44" t="s">
        <v>707</v>
      </c>
      <c r="G108" s="44" t="s">
        <v>708</v>
      </c>
      <c r="H108" s="11">
        <v>2022</v>
      </c>
      <c r="I108" s="11">
        <f t="shared" si="3"/>
        <v>168.22</v>
      </c>
      <c r="J108" s="22">
        <v>168.22</v>
      </c>
      <c r="K108" s="22"/>
      <c r="L108" s="22"/>
      <c r="M108" s="11" t="s">
        <v>350</v>
      </c>
      <c r="N108" s="11" t="s">
        <v>48</v>
      </c>
      <c r="O108" s="11"/>
      <c r="P108" s="11"/>
    </row>
    <row r="109" s="4" customFormat="1" ht="75" customHeight="1" spans="1:16">
      <c r="A109" s="44" t="s">
        <v>709</v>
      </c>
      <c r="B109" s="11">
        <v>1</v>
      </c>
      <c r="C109" s="11" t="s">
        <v>24</v>
      </c>
      <c r="D109" s="11" t="s">
        <v>74</v>
      </c>
      <c r="E109" s="11">
        <v>1</v>
      </c>
      <c r="F109" s="44" t="s">
        <v>710</v>
      </c>
      <c r="G109" s="44" t="s">
        <v>711</v>
      </c>
      <c r="H109" s="11">
        <v>2022</v>
      </c>
      <c r="I109" s="11">
        <f t="shared" si="3"/>
        <v>23.8</v>
      </c>
      <c r="J109" s="22">
        <v>0</v>
      </c>
      <c r="K109" s="12">
        <v>23.8</v>
      </c>
      <c r="L109" s="22"/>
      <c r="M109" s="11" t="s">
        <v>350</v>
      </c>
      <c r="N109" s="11" t="s">
        <v>48</v>
      </c>
      <c r="O109" s="11"/>
      <c r="P109" s="11"/>
    </row>
    <row r="110" s="4" customFormat="1" ht="56" customHeight="1" spans="1:16">
      <c r="A110" s="44" t="s">
        <v>712</v>
      </c>
      <c r="B110" s="11">
        <v>1</v>
      </c>
      <c r="C110" s="11" t="s">
        <v>24</v>
      </c>
      <c r="D110" s="11" t="s">
        <v>666</v>
      </c>
      <c r="E110" s="11">
        <v>2000</v>
      </c>
      <c r="F110" s="44" t="s">
        <v>713</v>
      </c>
      <c r="G110" s="44" t="s">
        <v>714</v>
      </c>
      <c r="H110" s="11">
        <v>2022</v>
      </c>
      <c r="I110" s="11">
        <f t="shared" si="3"/>
        <v>136</v>
      </c>
      <c r="J110" s="22">
        <v>136</v>
      </c>
      <c r="K110" s="22"/>
      <c r="L110" s="22"/>
      <c r="M110" s="11" t="s">
        <v>350</v>
      </c>
      <c r="N110" s="11" t="s">
        <v>48</v>
      </c>
      <c r="O110" s="11"/>
      <c r="P110" s="11"/>
    </row>
    <row r="111" s="4" customFormat="1" ht="46" customHeight="1" spans="1:16">
      <c r="A111" s="67" t="s">
        <v>715</v>
      </c>
      <c r="B111" s="11">
        <v>1</v>
      </c>
      <c r="C111" s="11" t="s">
        <v>24</v>
      </c>
      <c r="D111" s="11" t="s">
        <v>50</v>
      </c>
      <c r="E111" s="11">
        <v>450</v>
      </c>
      <c r="F111" s="44" t="s">
        <v>716</v>
      </c>
      <c r="G111" s="44" t="s">
        <v>717</v>
      </c>
      <c r="H111" s="11">
        <v>2022</v>
      </c>
      <c r="I111" s="11">
        <f t="shared" si="3"/>
        <v>85.5</v>
      </c>
      <c r="J111" s="22">
        <v>85.5</v>
      </c>
      <c r="K111" s="22"/>
      <c r="L111" s="22"/>
      <c r="M111" s="11" t="s">
        <v>350</v>
      </c>
      <c r="N111" s="11" t="s">
        <v>48</v>
      </c>
      <c r="O111" s="11"/>
      <c r="P111" s="11"/>
    </row>
    <row r="112" s="4" customFormat="1" ht="46" customHeight="1" spans="1:16">
      <c r="A112" s="67" t="s">
        <v>718</v>
      </c>
      <c r="B112" s="11">
        <v>1</v>
      </c>
      <c r="C112" s="11" t="s">
        <v>24</v>
      </c>
      <c r="D112" s="11" t="s">
        <v>50</v>
      </c>
      <c r="E112" s="11">
        <v>506</v>
      </c>
      <c r="F112" s="44" t="s">
        <v>719</v>
      </c>
      <c r="G112" s="44" t="s">
        <v>720</v>
      </c>
      <c r="H112" s="11">
        <v>2022</v>
      </c>
      <c r="I112" s="11">
        <f t="shared" si="3"/>
        <v>72</v>
      </c>
      <c r="J112" s="22">
        <v>72</v>
      </c>
      <c r="K112" s="22"/>
      <c r="L112" s="22"/>
      <c r="M112" s="11" t="s">
        <v>350</v>
      </c>
      <c r="N112" s="11" t="s">
        <v>48</v>
      </c>
      <c r="O112" s="11"/>
      <c r="P112" s="11"/>
    </row>
    <row r="113" s="4" customFormat="1" ht="91" customHeight="1" spans="1:16">
      <c r="A113" s="44" t="s">
        <v>721</v>
      </c>
      <c r="B113" s="11">
        <v>1</v>
      </c>
      <c r="C113" s="11" t="s">
        <v>24</v>
      </c>
      <c r="D113" s="11" t="s">
        <v>145</v>
      </c>
      <c r="E113" s="11">
        <v>1</v>
      </c>
      <c r="F113" s="44" t="s">
        <v>722</v>
      </c>
      <c r="G113" s="45" t="s">
        <v>723</v>
      </c>
      <c r="H113" s="11">
        <v>2022</v>
      </c>
      <c r="I113" s="11">
        <f t="shared" si="3"/>
        <v>33</v>
      </c>
      <c r="J113" s="22">
        <v>33</v>
      </c>
      <c r="K113" s="22"/>
      <c r="L113" s="22"/>
      <c r="M113" s="11" t="s">
        <v>350</v>
      </c>
      <c r="N113" s="11" t="s">
        <v>48</v>
      </c>
      <c r="O113" s="11"/>
      <c r="P113" s="11"/>
    </row>
    <row r="114" s="4" customFormat="1" ht="34" customHeight="1" spans="1:16">
      <c r="A114" s="44" t="s">
        <v>724</v>
      </c>
      <c r="B114" s="11">
        <v>1</v>
      </c>
      <c r="C114" s="11" t="s">
        <v>24</v>
      </c>
      <c r="D114" s="11" t="s">
        <v>74</v>
      </c>
      <c r="E114" s="11">
        <v>1</v>
      </c>
      <c r="F114" s="44" t="s">
        <v>725</v>
      </c>
      <c r="G114" s="44" t="s">
        <v>726</v>
      </c>
      <c r="H114" s="11">
        <v>2022</v>
      </c>
      <c r="I114" s="11">
        <f t="shared" si="3"/>
        <v>28.8</v>
      </c>
      <c r="J114" s="22">
        <v>28.8</v>
      </c>
      <c r="K114" s="22"/>
      <c r="L114" s="22"/>
      <c r="M114" s="11" t="s">
        <v>350</v>
      </c>
      <c r="N114" s="11" t="s">
        <v>48</v>
      </c>
      <c r="O114" s="11"/>
      <c r="P114" s="11"/>
    </row>
    <row r="115" s="4" customFormat="1" ht="34" customHeight="1" spans="1:16">
      <c r="A115" s="67" t="s">
        <v>727</v>
      </c>
      <c r="B115" s="11">
        <v>1</v>
      </c>
      <c r="C115" s="11" t="s">
        <v>24</v>
      </c>
      <c r="D115" s="11" t="s">
        <v>50</v>
      </c>
      <c r="E115" s="11">
        <v>1007</v>
      </c>
      <c r="F115" s="44" t="s">
        <v>728</v>
      </c>
      <c r="G115" s="44" t="s">
        <v>729</v>
      </c>
      <c r="H115" s="11">
        <v>2022</v>
      </c>
      <c r="I115" s="11">
        <f t="shared" si="3"/>
        <v>150</v>
      </c>
      <c r="J115" s="22">
        <v>150</v>
      </c>
      <c r="K115" s="22"/>
      <c r="L115" s="22"/>
      <c r="M115" s="11" t="s">
        <v>350</v>
      </c>
      <c r="N115" s="11" t="s">
        <v>48</v>
      </c>
      <c r="O115" s="11"/>
      <c r="P115" s="11"/>
    </row>
    <row r="116" s="4" customFormat="1" ht="34" customHeight="1" spans="1:16">
      <c r="A116" s="67" t="s">
        <v>730</v>
      </c>
      <c r="B116" s="11">
        <v>1</v>
      </c>
      <c r="C116" s="11" t="s">
        <v>24</v>
      </c>
      <c r="D116" s="11" t="s">
        <v>50</v>
      </c>
      <c r="E116" s="11">
        <v>450</v>
      </c>
      <c r="F116" s="44" t="s">
        <v>731</v>
      </c>
      <c r="G116" s="44" t="s">
        <v>732</v>
      </c>
      <c r="H116" s="11">
        <v>2022</v>
      </c>
      <c r="I116" s="11">
        <f t="shared" si="3"/>
        <v>105</v>
      </c>
      <c r="J116" s="22">
        <v>105</v>
      </c>
      <c r="K116" s="22"/>
      <c r="L116" s="22"/>
      <c r="M116" s="11" t="s">
        <v>350</v>
      </c>
      <c r="N116" s="11" t="s">
        <v>48</v>
      </c>
      <c r="O116" s="11"/>
      <c r="P116" s="11"/>
    </row>
    <row r="117" s="4" customFormat="1" ht="34" customHeight="1" spans="1:16">
      <c r="A117" s="67" t="s">
        <v>733</v>
      </c>
      <c r="B117" s="11">
        <v>1</v>
      </c>
      <c r="C117" s="11" t="s">
        <v>24</v>
      </c>
      <c r="D117" s="11" t="s">
        <v>50</v>
      </c>
      <c r="E117" s="11">
        <v>290</v>
      </c>
      <c r="F117" s="44" t="s">
        <v>734</v>
      </c>
      <c r="G117" s="44" t="s">
        <v>735</v>
      </c>
      <c r="H117" s="11">
        <v>2022</v>
      </c>
      <c r="I117" s="11">
        <f t="shared" si="3"/>
        <v>35</v>
      </c>
      <c r="J117" s="22">
        <v>35</v>
      </c>
      <c r="K117" s="22"/>
      <c r="L117" s="22"/>
      <c r="M117" s="11" t="s">
        <v>350</v>
      </c>
      <c r="N117" s="11" t="s">
        <v>48</v>
      </c>
      <c r="O117" s="11"/>
      <c r="P117" s="11"/>
    </row>
    <row r="118" s="4" customFormat="1" ht="34" customHeight="1" spans="1:16">
      <c r="A118" s="44" t="s">
        <v>736</v>
      </c>
      <c r="B118" s="11">
        <v>1</v>
      </c>
      <c r="C118" s="11" t="s">
        <v>24</v>
      </c>
      <c r="D118" s="11" t="s">
        <v>50</v>
      </c>
      <c r="E118" s="11">
        <v>80</v>
      </c>
      <c r="F118" s="44" t="s">
        <v>737</v>
      </c>
      <c r="G118" s="44" t="s">
        <v>738</v>
      </c>
      <c r="H118" s="11">
        <v>2022</v>
      </c>
      <c r="I118" s="11">
        <f t="shared" si="3"/>
        <v>48</v>
      </c>
      <c r="J118" s="22">
        <v>48</v>
      </c>
      <c r="K118" s="22"/>
      <c r="L118" s="22"/>
      <c r="M118" s="11" t="s">
        <v>350</v>
      </c>
      <c r="N118" s="11" t="s">
        <v>48</v>
      </c>
      <c r="O118" s="11"/>
      <c r="P118" s="11"/>
    </row>
    <row r="119" s="4" customFormat="1" ht="34" customHeight="1" spans="1:16">
      <c r="A119" s="44" t="s">
        <v>739</v>
      </c>
      <c r="B119" s="11">
        <v>1</v>
      </c>
      <c r="C119" s="11" t="s">
        <v>24</v>
      </c>
      <c r="D119" s="11" t="s">
        <v>50</v>
      </c>
      <c r="E119" s="11">
        <v>90</v>
      </c>
      <c r="F119" s="44" t="s">
        <v>740</v>
      </c>
      <c r="G119" s="44" t="s">
        <v>741</v>
      </c>
      <c r="H119" s="11">
        <v>2022</v>
      </c>
      <c r="I119" s="11">
        <f t="shared" si="3"/>
        <v>48</v>
      </c>
      <c r="J119" s="22">
        <v>48</v>
      </c>
      <c r="K119" s="22"/>
      <c r="L119" s="22"/>
      <c r="M119" s="11" t="s">
        <v>350</v>
      </c>
      <c r="N119" s="11" t="s">
        <v>48</v>
      </c>
      <c r="O119" s="11"/>
      <c r="P119" s="11"/>
    </row>
    <row r="120" s="4" customFormat="1" ht="51" customHeight="1" spans="1:16">
      <c r="A120" s="44" t="s">
        <v>742</v>
      </c>
      <c r="B120" s="11">
        <v>1</v>
      </c>
      <c r="C120" s="11" t="s">
        <v>24</v>
      </c>
      <c r="D120" s="11" t="s">
        <v>50</v>
      </c>
      <c r="E120" s="11">
        <v>170</v>
      </c>
      <c r="F120" s="44" t="s">
        <v>743</v>
      </c>
      <c r="G120" s="44" t="s">
        <v>744</v>
      </c>
      <c r="H120" s="11">
        <v>2022</v>
      </c>
      <c r="I120" s="11">
        <f t="shared" si="3"/>
        <v>35.84</v>
      </c>
      <c r="J120" s="22">
        <v>35.84</v>
      </c>
      <c r="K120" s="22"/>
      <c r="L120" s="22"/>
      <c r="M120" s="11" t="s">
        <v>350</v>
      </c>
      <c r="N120" s="11" t="s">
        <v>48</v>
      </c>
      <c r="O120" s="11"/>
      <c r="P120" s="11"/>
    </row>
    <row r="121" s="4" customFormat="1" ht="51" customHeight="1" spans="1:16">
      <c r="A121" s="44" t="s">
        <v>745</v>
      </c>
      <c r="B121" s="11">
        <v>1</v>
      </c>
      <c r="C121" s="11" t="s">
        <v>24</v>
      </c>
      <c r="D121" s="11" t="s">
        <v>50</v>
      </c>
      <c r="E121" s="11">
        <v>500</v>
      </c>
      <c r="F121" s="44" t="s">
        <v>746</v>
      </c>
      <c r="G121" s="44" t="s">
        <v>747</v>
      </c>
      <c r="H121" s="11">
        <v>2022</v>
      </c>
      <c r="I121" s="11">
        <f t="shared" si="3"/>
        <v>249.6</v>
      </c>
      <c r="J121" s="22">
        <v>249.6</v>
      </c>
      <c r="K121" s="22"/>
      <c r="L121" s="22"/>
      <c r="M121" s="11" t="s">
        <v>350</v>
      </c>
      <c r="N121" s="11" t="s">
        <v>48</v>
      </c>
      <c r="O121" s="11"/>
      <c r="P121" s="11"/>
    </row>
    <row r="122" s="4" customFormat="1" ht="51" customHeight="1" spans="1:16">
      <c r="A122" s="44" t="s">
        <v>748</v>
      </c>
      <c r="B122" s="11">
        <v>1</v>
      </c>
      <c r="C122" s="11" t="s">
        <v>24</v>
      </c>
      <c r="D122" s="11" t="s">
        <v>50</v>
      </c>
      <c r="E122" s="11">
        <v>1100</v>
      </c>
      <c r="F122" s="44" t="s">
        <v>749</v>
      </c>
      <c r="G122" s="44" t="s">
        <v>750</v>
      </c>
      <c r="H122" s="11">
        <v>2022</v>
      </c>
      <c r="I122" s="11">
        <f t="shared" si="3"/>
        <v>973.22</v>
      </c>
      <c r="J122" s="22">
        <v>973.22</v>
      </c>
      <c r="K122" s="22"/>
      <c r="L122" s="22"/>
      <c r="M122" s="11" t="s">
        <v>350</v>
      </c>
      <c r="N122" s="11" t="s">
        <v>48</v>
      </c>
      <c r="O122" s="11"/>
      <c r="P122" s="11"/>
    </row>
    <row r="123" s="4" customFormat="1" ht="51" customHeight="1" spans="1:16">
      <c r="A123" s="44" t="s">
        <v>751</v>
      </c>
      <c r="B123" s="11">
        <v>1</v>
      </c>
      <c r="C123" s="11" t="s">
        <v>24</v>
      </c>
      <c r="D123" s="11" t="s">
        <v>50</v>
      </c>
      <c r="E123" s="11">
        <v>150</v>
      </c>
      <c r="F123" s="44" t="s">
        <v>752</v>
      </c>
      <c r="G123" s="44" t="s">
        <v>753</v>
      </c>
      <c r="H123" s="11">
        <v>2022</v>
      </c>
      <c r="I123" s="11">
        <f t="shared" si="3"/>
        <v>223.8</v>
      </c>
      <c r="J123" s="22">
        <v>223.8</v>
      </c>
      <c r="K123" s="22"/>
      <c r="L123" s="22"/>
      <c r="M123" s="11" t="s">
        <v>350</v>
      </c>
      <c r="N123" s="11" t="s">
        <v>48</v>
      </c>
      <c r="O123" s="11"/>
      <c r="P123" s="11"/>
    </row>
    <row r="124" s="4" customFormat="1" ht="51" customHeight="1" spans="1:16">
      <c r="A124" s="44" t="s">
        <v>754</v>
      </c>
      <c r="B124" s="11">
        <v>1</v>
      </c>
      <c r="C124" s="11" t="s">
        <v>24</v>
      </c>
      <c r="D124" s="11" t="s">
        <v>50</v>
      </c>
      <c r="E124" s="11">
        <v>5510</v>
      </c>
      <c r="F124" s="44" t="s">
        <v>755</v>
      </c>
      <c r="G124" s="44" t="s">
        <v>756</v>
      </c>
      <c r="H124" s="11">
        <v>2022</v>
      </c>
      <c r="I124" s="11">
        <f t="shared" si="3"/>
        <v>558.92</v>
      </c>
      <c r="J124" s="22">
        <v>558.92</v>
      </c>
      <c r="K124" s="22"/>
      <c r="L124" s="22"/>
      <c r="M124" s="11" t="s">
        <v>350</v>
      </c>
      <c r="N124" s="11" t="s">
        <v>48</v>
      </c>
      <c r="O124" s="11"/>
      <c r="P124" s="11"/>
    </row>
    <row r="125" s="4" customFormat="1" ht="51" customHeight="1" spans="1:16">
      <c r="A125" s="44" t="s">
        <v>757</v>
      </c>
      <c r="B125" s="11">
        <v>1</v>
      </c>
      <c r="C125" s="11" t="s">
        <v>24</v>
      </c>
      <c r="D125" s="11" t="s">
        <v>74</v>
      </c>
      <c r="E125" s="11">
        <v>1</v>
      </c>
      <c r="F125" s="44" t="s">
        <v>758</v>
      </c>
      <c r="G125" s="44" t="s">
        <v>759</v>
      </c>
      <c r="H125" s="11">
        <v>2022</v>
      </c>
      <c r="I125" s="11">
        <f t="shared" si="3"/>
        <v>75</v>
      </c>
      <c r="J125" s="22">
        <v>75</v>
      </c>
      <c r="K125" s="22"/>
      <c r="L125" s="22"/>
      <c r="M125" s="11" t="s">
        <v>350</v>
      </c>
      <c r="N125" s="11" t="s">
        <v>48</v>
      </c>
      <c r="O125" s="11"/>
      <c r="P125" s="11"/>
    </row>
    <row r="126" s="4" customFormat="1" ht="51" customHeight="1" spans="1:16">
      <c r="A126" s="44" t="s">
        <v>760</v>
      </c>
      <c r="B126" s="11">
        <v>1</v>
      </c>
      <c r="C126" s="11" t="s">
        <v>24</v>
      </c>
      <c r="D126" s="11" t="s">
        <v>74</v>
      </c>
      <c r="E126" s="11">
        <v>1</v>
      </c>
      <c r="F126" s="44" t="s">
        <v>761</v>
      </c>
      <c r="G126" s="44" t="s">
        <v>260</v>
      </c>
      <c r="H126" s="11">
        <v>2022</v>
      </c>
      <c r="I126" s="11">
        <f t="shared" si="3"/>
        <v>190</v>
      </c>
      <c r="J126" s="22">
        <v>190</v>
      </c>
      <c r="K126" s="22"/>
      <c r="L126" s="22"/>
      <c r="M126" s="11" t="s">
        <v>350</v>
      </c>
      <c r="N126" s="11" t="s">
        <v>48</v>
      </c>
      <c r="O126" s="11"/>
      <c r="P126" s="11"/>
    </row>
    <row r="127" s="4" customFormat="1" ht="41" customHeight="1" spans="1:16">
      <c r="A127" s="44" t="s">
        <v>762</v>
      </c>
      <c r="B127" s="11">
        <v>1</v>
      </c>
      <c r="C127" s="11" t="s">
        <v>24</v>
      </c>
      <c r="D127" s="11" t="s">
        <v>74</v>
      </c>
      <c r="E127" s="11">
        <v>1</v>
      </c>
      <c r="F127" s="44" t="s">
        <v>763</v>
      </c>
      <c r="G127" s="44" t="s">
        <v>764</v>
      </c>
      <c r="H127" s="11">
        <v>2022</v>
      </c>
      <c r="I127" s="11">
        <f t="shared" si="3"/>
        <v>50</v>
      </c>
      <c r="J127" s="22">
        <v>50</v>
      </c>
      <c r="K127" s="22"/>
      <c r="L127" s="22"/>
      <c r="M127" s="11" t="s">
        <v>350</v>
      </c>
      <c r="N127" s="11" t="s">
        <v>48</v>
      </c>
      <c r="O127" s="11"/>
      <c r="P127" s="11"/>
    </row>
    <row r="128" s="4" customFormat="1" ht="41" customHeight="1" spans="1:16">
      <c r="A128" s="44" t="s">
        <v>765</v>
      </c>
      <c r="B128" s="11">
        <v>1</v>
      </c>
      <c r="C128" s="11" t="s">
        <v>24</v>
      </c>
      <c r="D128" s="11" t="s">
        <v>74</v>
      </c>
      <c r="E128" s="11">
        <v>1</v>
      </c>
      <c r="F128" s="44" t="s">
        <v>766</v>
      </c>
      <c r="G128" s="44" t="s">
        <v>767</v>
      </c>
      <c r="H128" s="11">
        <v>2022</v>
      </c>
      <c r="I128" s="11">
        <f t="shared" si="3"/>
        <v>100</v>
      </c>
      <c r="J128" s="22">
        <v>100</v>
      </c>
      <c r="K128" s="22"/>
      <c r="L128" s="22"/>
      <c r="M128" s="11" t="s">
        <v>350</v>
      </c>
      <c r="N128" s="11" t="s">
        <v>48</v>
      </c>
      <c r="O128" s="11"/>
      <c r="P128" s="11"/>
    </row>
    <row r="129" s="4" customFormat="1" ht="41" customHeight="1" spans="1:16">
      <c r="A129" s="67" t="s">
        <v>768</v>
      </c>
      <c r="B129" s="11">
        <v>1</v>
      </c>
      <c r="C129" s="11" t="s">
        <v>24</v>
      </c>
      <c r="D129" s="11" t="s">
        <v>666</v>
      </c>
      <c r="E129" s="11">
        <v>2000</v>
      </c>
      <c r="F129" s="44" t="s">
        <v>769</v>
      </c>
      <c r="G129" s="44" t="s">
        <v>770</v>
      </c>
      <c r="H129" s="11">
        <v>2022</v>
      </c>
      <c r="I129" s="11">
        <f t="shared" si="3"/>
        <v>50</v>
      </c>
      <c r="J129" s="22">
        <v>50</v>
      </c>
      <c r="K129" s="22"/>
      <c r="L129" s="22"/>
      <c r="M129" s="11" t="s">
        <v>350</v>
      </c>
      <c r="N129" s="11" t="s">
        <v>48</v>
      </c>
      <c r="O129" s="11"/>
      <c r="P129" s="11"/>
    </row>
    <row r="130" s="4" customFormat="1" ht="41" customHeight="1" spans="1:16">
      <c r="A130" s="44" t="s">
        <v>771</v>
      </c>
      <c r="B130" s="11">
        <v>1</v>
      </c>
      <c r="C130" s="11" t="s">
        <v>24</v>
      </c>
      <c r="D130" s="11" t="s">
        <v>50</v>
      </c>
      <c r="E130" s="11">
        <v>300</v>
      </c>
      <c r="F130" s="44" t="s">
        <v>772</v>
      </c>
      <c r="G130" s="44" t="s">
        <v>773</v>
      </c>
      <c r="H130" s="11">
        <v>2022</v>
      </c>
      <c r="I130" s="11">
        <f t="shared" si="3"/>
        <v>30</v>
      </c>
      <c r="J130" s="22">
        <v>30</v>
      </c>
      <c r="K130" s="22"/>
      <c r="L130" s="22"/>
      <c r="M130" s="11" t="s">
        <v>350</v>
      </c>
      <c r="N130" s="11" t="s">
        <v>48</v>
      </c>
      <c r="O130" s="11"/>
      <c r="P130" s="11"/>
    </row>
    <row r="131" s="4" customFormat="1" ht="81" customHeight="1" spans="1:16">
      <c r="A131" s="44" t="s">
        <v>774</v>
      </c>
      <c r="B131" s="11">
        <v>1</v>
      </c>
      <c r="C131" s="11" t="s">
        <v>24</v>
      </c>
      <c r="D131" s="11" t="s">
        <v>50</v>
      </c>
      <c r="E131" s="11">
        <v>200</v>
      </c>
      <c r="F131" s="44" t="s">
        <v>775</v>
      </c>
      <c r="G131" s="44" t="s">
        <v>776</v>
      </c>
      <c r="H131" s="11">
        <v>2022</v>
      </c>
      <c r="I131" s="11">
        <f t="shared" si="3"/>
        <v>52</v>
      </c>
      <c r="J131" s="22">
        <v>52</v>
      </c>
      <c r="K131" s="22"/>
      <c r="L131" s="22"/>
      <c r="M131" s="11" t="s">
        <v>350</v>
      </c>
      <c r="N131" s="11" t="s">
        <v>48</v>
      </c>
      <c r="O131" s="11"/>
      <c r="P131" s="11"/>
    </row>
    <row r="132" s="3" customFormat="1" ht="35" customHeight="1" spans="1:16">
      <c r="A132" s="11" t="s">
        <v>875</v>
      </c>
      <c r="B132" s="11">
        <f>B133+B134+B136+B137</f>
        <v>1</v>
      </c>
      <c r="C132" s="11" t="s">
        <v>20</v>
      </c>
      <c r="D132" s="11" t="s">
        <v>20</v>
      </c>
      <c r="E132" s="11" t="s">
        <v>20</v>
      </c>
      <c r="F132" s="11" t="s">
        <v>20</v>
      </c>
      <c r="G132" s="11" t="s">
        <v>20</v>
      </c>
      <c r="H132" s="11" t="s">
        <v>20</v>
      </c>
      <c r="I132" s="22">
        <f t="shared" ref="I132:I195" si="4">J132+K132+L132</f>
        <v>400</v>
      </c>
      <c r="J132" s="22">
        <f>J133+J134+J136+J137</f>
        <v>0</v>
      </c>
      <c r="K132" s="22">
        <f>K133+K134+K136+K137</f>
        <v>400</v>
      </c>
      <c r="L132" s="22">
        <f>L133+L134+L136+L137</f>
        <v>0</v>
      </c>
      <c r="M132" s="11" t="s">
        <v>20</v>
      </c>
      <c r="N132" s="11" t="s">
        <v>20</v>
      </c>
      <c r="O132" s="11" t="s">
        <v>20</v>
      </c>
      <c r="P132" s="11"/>
    </row>
    <row r="133" s="3" customFormat="1" ht="35" customHeight="1" spans="1:16">
      <c r="A133" s="11" t="s">
        <v>876</v>
      </c>
      <c r="B133" s="11"/>
      <c r="C133" s="11" t="s">
        <v>20</v>
      </c>
      <c r="D133" s="11" t="s">
        <v>20</v>
      </c>
      <c r="E133" s="11" t="s">
        <v>20</v>
      </c>
      <c r="F133" s="11" t="s">
        <v>20</v>
      </c>
      <c r="G133" s="11" t="s">
        <v>20</v>
      </c>
      <c r="H133" s="11" t="s">
        <v>20</v>
      </c>
      <c r="I133" s="22">
        <f t="shared" si="4"/>
        <v>0</v>
      </c>
      <c r="J133" s="22"/>
      <c r="K133" s="22"/>
      <c r="L133" s="22"/>
      <c r="M133" s="11" t="s">
        <v>20</v>
      </c>
      <c r="N133" s="11" t="s">
        <v>20</v>
      </c>
      <c r="O133" s="11" t="s">
        <v>20</v>
      </c>
      <c r="P133" s="11"/>
    </row>
    <row r="134" s="3" customFormat="1" ht="35" customHeight="1" spans="1:16">
      <c r="A134" s="11" t="s">
        <v>882</v>
      </c>
      <c r="B134" s="11">
        <f>B135</f>
        <v>1</v>
      </c>
      <c r="C134" s="11" t="s">
        <v>20</v>
      </c>
      <c r="D134" s="11" t="s">
        <v>20</v>
      </c>
      <c r="E134" s="11" t="s">
        <v>20</v>
      </c>
      <c r="F134" s="11" t="s">
        <v>20</v>
      </c>
      <c r="G134" s="11" t="s">
        <v>20</v>
      </c>
      <c r="H134" s="11" t="s">
        <v>20</v>
      </c>
      <c r="I134" s="22">
        <f t="shared" si="4"/>
        <v>400</v>
      </c>
      <c r="J134" s="22">
        <f>J135</f>
        <v>0</v>
      </c>
      <c r="K134" s="22">
        <f>K135</f>
        <v>400</v>
      </c>
      <c r="L134" s="22">
        <f>L135</f>
        <v>0</v>
      </c>
      <c r="M134" s="11" t="s">
        <v>20</v>
      </c>
      <c r="N134" s="11" t="s">
        <v>20</v>
      </c>
      <c r="O134" s="11" t="s">
        <v>20</v>
      </c>
      <c r="P134" s="11"/>
    </row>
    <row r="135" s="4" customFormat="1" ht="78" customHeight="1" spans="1:16">
      <c r="A135" s="11" t="s">
        <v>885</v>
      </c>
      <c r="B135" s="11">
        <v>1</v>
      </c>
      <c r="C135" s="11" t="s">
        <v>24</v>
      </c>
      <c r="D135" s="11" t="s">
        <v>74</v>
      </c>
      <c r="E135" s="11">
        <v>1</v>
      </c>
      <c r="F135" s="11" t="s">
        <v>886</v>
      </c>
      <c r="G135" s="11" t="s">
        <v>194</v>
      </c>
      <c r="H135" s="11">
        <v>2022</v>
      </c>
      <c r="I135" s="11">
        <f t="shared" si="4"/>
        <v>400</v>
      </c>
      <c r="J135" s="22"/>
      <c r="K135" s="22">
        <v>400</v>
      </c>
      <c r="L135" s="22"/>
      <c r="M135" s="11" t="s">
        <v>33</v>
      </c>
      <c r="N135" s="11" t="s">
        <v>48</v>
      </c>
      <c r="O135" s="11" t="s">
        <v>35</v>
      </c>
      <c r="P135" s="11"/>
    </row>
    <row r="136" s="3" customFormat="1" ht="35" customHeight="1" spans="1:16">
      <c r="A136" s="11" t="s">
        <v>899</v>
      </c>
      <c r="B136" s="11"/>
      <c r="C136" s="11" t="s">
        <v>20</v>
      </c>
      <c r="D136" s="11" t="s">
        <v>20</v>
      </c>
      <c r="E136" s="11" t="s">
        <v>20</v>
      </c>
      <c r="F136" s="11" t="s">
        <v>20</v>
      </c>
      <c r="G136" s="11" t="s">
        <v>20</v>
      </c>
      <c r="H136" s="11" t="s">
        <v>20</v>
      </c>
      <c r="I136" s="22">
        <f t="shared" si="4"/>
        <v>0</v>
      </c>
      <c r="J136" s="22"/>
      <c r="K136" s="22"/>
      <c r="L136" s="22"/>
      <c r="M136" s="11" t="s">
        <v>20</v>
      </c>
      <c r="N136" s="11" t="s">
        <v>20</v>
      </c>
      <c r="O136" s="11" t="s">
        <v>20</v>
      </c>
      <c r="P136" s="11"/>
    </row>
    <row r="137" s="3" customFormat="1" ht="35" customHeight="1" spans="1:16">
      <c r="A137" s="11" t="s">
        <v>903</v>
      </c>
      <c r="B137" s="11"/>
      <c r="C137" s="11" t="s">
        <v>20</v>
      </c>
      <c r="D137" s="11" t="s">
        <v>20</v>
      </c>
      <c r="E137" s="11" t="s">
        <v>20</v>
      </c>
      <c r="F137" s="11" t="s">
        <v>20</v>
      </c>
      <c r="G137" s="11" t="s">
        <v>20</v>
      </c>
      <c r="H137" s="11" t="s">
        <v>20</v>
      </c>
      <c r="I137" s="22">
        <f t="shared" si="4"/>
        <v>0</v>
      </c>
      <c r="J137" s="22"/>
      <c r="K137" s="22"/>
      <c r="L137" s="22"/>
      <c r="M137" s="11" t="s">
        <v>20</v>
      </c>
      <c r="N137" s="11" t="s">
        <v>20</v>
      </c>
      <c r="O137" s="11" t="s">
        <v>20</v>
      </c>
      <c r="P137" s="11"/>
    </row>
    <row r="138" s="3" customFormat="1" ht="35" customHeight="1" spans="1:16">
      <c r="A138" s="11" t="s">
        <v>911</v>
      </c>
      <c r="B138" s="11">
        <f>B139+B243+B244</f>
        <v>113</v>
      </c>
      <c r="C138" s="11" t="s">
        <v>20</v>
      </c>
      <c r="D138" s="11" t="s">
        <v>20</v>
      </c>
      <c r="E138" s="11" t="s">
        <v>20</v>
      </c>
      <c r="F138" s="11" t="s">
        <v>20</v>
      </c>
      <c r="G138" s="11" t="s">
        <v>20</v>
      </c>
      <c r="H138" s="11" t="s">
        <v>20</v>
      </c>
      <c r="I138" s="22">
        <f t="shared" si="4"/>
        <v>21821.49</v>
      </c>
      <c r="J138" s="22">
        <f>J139+J243+J244</f>
        <v>13144.91</v>
      </c>
      <c r="K138" s="22">
        <f>K139+K243+K244</f>
        <v>8676.58</v>
      </c>
      <c r="L138" s="22">
        <f>L139+L243+L244</f>
        <v>0</v>
      </c>
      <c r="M138" s="11" t="s">
        <v>20</v>
      </c>
      <c r="N138" s="11" t="s">
        <v>20</v>
      </c>
      <c r="O138" s="11" t="s">
        <v>20</v>
      </c>
      <c r="P138" s="11"/>
    </row>
    <row r="139" s="3" customFormat="1" ht="35" customHeight="1" spans="1:16">
      <c r="A139" s="11" t="s">
        <v>912</v>
      </c>
      <c r="B139" s="11">
        <f>SUM(B140:B242)</f>
        <v>113</v>
      </c>
      <c r="C139" s="11" t="s">
        <v>20</v>
      </c>
      <c r="D139" s="11" t="s">
        <v>20</v>
      </c>
      <c r="E139" s="11" t="s">
        <v>20</v>
      </c>
      <c r="F139" s="11" t="s">
        <v>20</v>
      </c>
      <c r="G139" s="11" t="s">
        <v>20</v>
      </c>
      <c r="H139" s="11" t="s">
        <v>20</v>
      </c>
      <c r="I139" s="22">
        <f t="shared" si="4"/>
        <v>21821.49</v>
      </c>
      <c r="J139" s="11">
        <f>SUM(J140:J242)</f>
        <v>13144.91</v>
      </c>
      <c r="K139" s="11">
        <f>SUM(K140:K242)</f>
        <v>8676.58</v>
      </c>
      <c r="L139" s="11">
        <f>SUM(L140:L242)</f>
        <v>0</v>
      </c>
      <c r="M139" s="11" t="s">
        <v>20</v>
      </c>
      <c r="N139" s="11" t="s">
        <v>20</v>
      </c>
      <c r="O139" s="11" t="s">
        <v>20</v>
      </c>
      <c r="P139" s="11"/>
    </row>
    <row r="140" s="4" customFormat="1" ht="54" customHeight="1" spans="1:16">
      <c r="A140" s="12" t="s">
        <v>913</v>
      </c>
      <c r="B140" s="12">
        <v>1</v>
      </c>
      <c r="C140" s="12" t="s">
        <v>24</v>
      </c>
      <c r="D140" s="12" t="s">
        <v>60</v>
      </c>
      <c r="E140" s="12">
        <v>0.64</v>
      </c>
      <c r="F140" s="12" t="s">
        <v>914</v>
      </c>
      <c r="G140" s="12" t="s">
        <v>280</v>
      </c>
      <c r="H140" s="12">
        <v>2022</v>
      </c>
      <c r="I140" s="11">
        <f t="shared" si="4"/>
        <v>30.04</v>
      </c>
      <c r="J140" s="22">
        <v>30.04</v>
      </c>
      <c r="K140" s="22"/>
      <c r="L140" s="22"/>
      <c r="M140" s="12" t="s">
        <v>63</v>
      </c>
      <c r="N140" s="12" t="s">
        <v>296</v>
      </c>
      <c r="O140" s="12" t="s">
        <v>35</v>
      </c>
      <c r="P140" s="12"/>
    </row>
    <row r="141" s="4" customFormat="1" ht="54" customHeight="1" spans="1:16">
      <c r="A141" s="12" t="s">
        <v>915</v>
      </c>
      <c r="B141" s="12">
        <v>1</v>
      </c>
      <c r="C141" s="12" t="s">
        <v>24</v>
      </c>
      <c r="D141" s="12" t="s">
        <v>60</v>
      </c>
      <c r="E141" s="22">
        <v>0.9</v>
      </c>
      <c r="F141" s="12" t="s">
        <v>916</v>
      </c>
      <c r="G141" s="12" t="s">
        <v>280</v>
      </c>
      <c r="H141" s="12">
        <v>2022</v>
      </c>
      <c r="I141" s="11">
        <f t="shared" si="4"/>
        <v>46</v>
      </c>
      <c r="J141" s="22">
        <v>46</v>
      </c>
      <c r="K141" s="22"/>
      <c r="L141" s="22"/>
      <c r="M141" s="12" t="s">
        <v>63</v>
      </c>
      <c r="N141" s="12" t="s">
        <v>296</v>
      </c>
      <c r="O141" s="12" t="s">
        <v>35</v>
      </c>
      <c r="P141" s="12"/>
    </row>
    <row r="142" s="4" customFormat="1" ht="54" customHeight="1" spans="1:16">
      <c r="A142" s="12" t="s">
        <v>917</v>
      </c>
      <c r="B142" s="12">
        <v>1</v>
      </c>
      <c r="C142" s="12" t="s">
        <v>24</v>
      </c>
      <c r="D142" s="12" t="s">
        <v>60</v>
      </c>
      <c r="E142" s="70">
        <v>0.8</v>
      </c>
      <c r="F142" s="12" t="s">
        <v>918</v>
      </c>
      <c r="G142" s="12" t="s">
        <v>280</v>
      </c>
      <c r="H142" s="12">
        <v>2022</v>
      </c>
      <c r="I142" s="11">
        <f t="shared" si="4"/>
        <v>40</v>
      </c>
      <c r="J142" s="22">
        <v>40</v>
      </c>
      <c r="K142" s="22"/>
      <c r="L142" s="22"/>
      <c r="M142" s="12" t="s">
        <v>63</v>
      </c>
      <c r="N142" s="12" t="s">
        <v>296</v>
      </c>
      <c r="O142" s="12" t="s">
        <v>35</v>
      </c>
      <c r="P142" s="12"/>
    </row>
    <row r="143" s="4" customFormat="1" ht="54" customHeight="1" spans="1:16">
      <c r="A143" s="12" t="s">
        <v>919</v>
      </c>
      <c r="B143" s="12">
        <v>1</v>
      </c>
      <c r="C143" s="12" t="s">
        <v>24</v>
      </c>
      <c r="D143" s="12" t="s">
        <v>60</v>
      </c>
      <c r="E143" s="52">
        <v>0.45</v>
      </c>
      <c r="F143" s="12" t="s">
        <v>920</v>
      </c>
      <c r="G143" s="12" t="s">
        <v>280</v>
      </c>
      <c r="H143" s="12">
        <v>2022</v>
      </c>
      <c r="I143" s="11">
        <f t="shared" si="4"/>
        <v>19.32</v>
      </c>
      <c r="J143" s="22">
        <v>19.32</v>
      </c>
      <c r="K143" s="22"/>
      <c r="L143" s="22"/>
      <c r="M143" s="12" t="s">
        <v>63</v>
      </c>
      <c r="N143" s="12" t="s">
        <v>296</v>
      </c>
      <c r="O143" s="12" t="s">
        <v>35</v>
      </c>
      <c r="P143" s="12"/>
    </row>
    <row r="144" s="4" customFormat="1" ht="54" customHeight="1" spans="1:16">
      <c r="A144" s="12" t="s">
        <v>921</v>
      </c>
      <c r="B144" s="12">
        <v>1</v>
      </c>
      <c r="C144" s="12" t="s">
        <v>24</v>
      </c>
      <c r="D144" s="12" t="s">
        <v>60</v>
      </c>
      <c r="E144" s="52">
        <v>0.63</v>
      </c>
      <c r="F144" s="12" t="s">
        <v>922</v>
      </c>
      <c r="G144" s="12" t="s">
        <v>280</v>
      </c>
      <c r="H144" s="12">
        <v>2022</v>
      </c>
      <c r="I144" s="11">
        <f t="shared" si="4"/>
        <v>29.64</v>
      </c>
      <c r="J144" s="22">
        <v>29.64</v>
      </c>
      <c r="K144" s="22"/>
      <c r="L144" s="22"/>
      <c r="M144" s="12" t="s">
        <v>63</v>
      </c>
      <c r="N144" s="12" t="s">
        <v>296</v>
      </c>
      <c r="O144" s="12" t="s">
        <v>35</v>
      </c>
      <c r="P144" s="12"/>
    </row>
    <row r="145" s="5" customFormat="1" ht="54" customHeight="1" spans="1:16">
      <c r="A145" s="11" t="s">
        <v>923</v>
      </c>
      <c r="B145" s="11">
        <v>1</v>
      </c>
      <c r="C145" s="11" t="s">
        <v>208</v>
      </c>
      <c r="D145" s="11" t="s">
        <v>60</v>
      </c>
      <c r="E145" s="52">
        <v>0.8</v>
      </c>
      <c r="F145" s="11" t="s">
        <v>924</v>
      </c>
      <c r="G145" s="11" t="s">
        <v>194</v>
      </c>
      <c r="H145" s="11">
        <v>2022</v>
      </c>
      <c r="I145" s="11">
        <f t="shared" si="4"/>
        <v>161.86</v>
      </c>
      <c r="J145" s="22">
        <v>61.86</v>
      </c>
      <c r="K145" s="22">
        <v>100</v>
      </c>
      <c r="L145" s="22"/>
      <c r="M145" s="11" t="s">
        <v>99</v>
      </c>
      <c r="N145" s="11" t="s">
        <v>34</v>
      </c>
      <c r="O145" s="11" t="s">
        <v>35</v>
      </c>
      <c r="P145" s="11"/>
    </row>
    <row r="146" s="5" customFormat="1" ht="54" customHeight="1" spans="1:16">
      <c r="A146" s="11" t="s">
        <v>925</v>
      </c>
      <c r="B146" s="11">
        <v>1</v>
      </c>
      <c r="C146" s="11" t="s">
        <v>208</v>
      </c>
      <c r="D146" s="11" t="s">
        <v>60</v>
      </c>
      <c r="E146" s="13">
        <v>1</v>
      </c>
      <c r="F146" s="11" t="s">
        <v>926</v>
      </c>
      <c r="G146" s="11" t="s">
        <v>425</v>
      </c>
      <c r="H146" s="11">
        <v>2022</v>
      </c>
      <c r="I146" s="11">
        <f t="shared" si="4"/>
        <v>300</v>
      </c>
      <c r="J146" s="22">
        <v>300</v>
      </c>
      <c r="K146" s="22"/>
      <c r="L146" s="22"/>
      <c r="M146" s="11" t="s">
        <v>99</v>
      </c>
      <c r="N146" s="11" t="s">
        <v>34</v>
      </c>
      <c r="O146" s="11" t="s">
        <v>35</v>
      </c>
      <c r="P146" s="11"/>
    </row>
    <row r="147" s="5" customFormat="1" ht="54" customHeight="1" spans="1:16">
      <c r="A147" s="11" t="s">
        <v>927</v>
      </c>
      <c r="B147" s="11">
        <v>1</v>
      </c>
      <c r="C147" s="11" t="s">
        <v>208</v>
      </c>
      <c r="D147" s="11" t="s">
        <v>60</v>
      </c>
      <c r="E147" s="13">
        <v>5.947</v>
      </c>
      <c r="F147" s="12" t="s">
        <v>928</v>
      </c>
      <c r="G147" s="11" t="s">
        <v>929</v>
      </c>
      <c r="H147" s="11">
        <v>2022</v>
      </c>
      <c r="I147" s="11">
        <f t="shared" si="4"/>
        <v>53</v>
      </c>
      <c r="J147" s="22">
        <v>53</v>
      </c>
      <c r="K147" s="71"/>
      <c r="L147" s="22"/>
      <c r="M147" s="11" t="s">
        <v>99</v>
      </c>
      <c r="N147" s="11" t="s">
        <v>34</v>
      </c>
      <c r="O147" s="11" t="s">
        <v>35</v>
      </c>
      <c r="P147" s="11"/>
    </row>
    <row r="148" s="5" customFormat="1" ht="54" customHeight="1" spans="1:16">
      <c r="A148" s="11" t="s">
        <v>930</v>
      </c>
      <c r="B148" s="11">
        <v>1</v>
      </c>
      <c r="C148" s="11" t="s">
        <v>208</v>
      </c>
      <c r="D148" s="11" t="s">
        <v>60</v>
      </c>
      <c r="E148" s="13">
        <v>17.8</v>
      </c>
      <c r="F148" s="44" t="s">
        <v>931</v>
      </c>
      <c r="G148" s="11" t="s">
        <v>113</v>
      </c>
      <c r="H148" s="11">
        <v>2022</v>
      </c>
      <c r="I148" s="11">
        <f t="shared" si="4"/>
        <v>217</v>
      </c>
      <c r="J148" s="22">
        <v>217</v>
      </c>
      <c r="K148" s="71"/>
      <c r="L148" s="22"/>
      <c r="M148" s="11" t="s">
        <v>99</v>
      </c>
      <c r="N148" s="11" t="s">
        <v>34</v>
      </c>
      <c r="O148" s="11" t="s">
        <v>35</v>
      </c>
      <c r="P148" s="11"/>
    </row>
    <row r="149" s="5" customFormat="1" ht="54" customHeight="1" spans="1:16">
      <c r="A149" s="11" t="s">
        <v>932</v>
      </c>
      <c r="B149" s="11">
        <v>1</v>
      </c>
      <c r="C149" s="11" t="s">
        <v>208</v>
      </c>
      <c r="D149" s="11" t="s">
        <v>60</v>
      </c>
      <c r="E149" s="13">
        <v>116</v>
      </c>
      <c r="F149" s="11" t="s">
        <v>933</v>
      </c>
      <c r="G149" s="11" t="s">
        <v>194</v>
      </c>
      <c r="H149" s="11">
        <v>2022</v>
      </c>
      <c r="I149" s="11">
        <f t="shared" si="4"/>
        <v>40</v>
      </c>
      <c r="J149" s="22">
        <v>40</v>
      </c>
      <c r="K149" s="22"/>
      <c r="L149" s="22"/>
      <c r="M149" s="11" t="s">
        <v>99</v>
      </c>
      <c r="N149" s="11" t="s">
        <v>34</v>
      </c>
      <c r="O149" s="11" t="s">
        <v>35</v>
      </c>
      <c r="P149" s="11"/>
    </row>
    <row r="150" s="5" customFormat="1" ht="54" customHeight="1" spans="1:16">
      <c r="A150" s="11" t="s">
        <v>934</v>
      </c>
      <c r="B150" s="11">
        <v>1</v>
      </c>
      <c r="C150" s="11" t="s">
        <v>208</v>
      </c>
      <c r="D150" s="11" t="s">
        <v>60</v>
      </c>
      <c r="E150" s="13">
        <v>0.56</v>
      </c>
      <c r="F150" s="11" t="s">
        <v>935</v>
      </c>
      <c r="G150" s="11" t="s">
        <v>194</v>
      </c>
      <c r="H150" s="11">
        <v>2022</v>
      </c>
      <c r="I150" s="11">
        <f t="shared" si="4"/>
        <v>14</v>
      </c>
      <c r="J150" s="22">
        <v>14</v>
      </c>
      <c r="K150" s="22"/>
      <c r="L150" s="22"/>
      <c r="M150" s="11" t="s">
        <v>99</v>
      </c>
      <c r="N150" s="11" t="s">
        <v>34</v>
      </c>
      <c r="O150" s="11" t="s">
        <v>35</v>
      </c>
      <c r="P150" s="11"/>
    </row>
    <row r="151" s="5" customFormat="1" ht="54" customHeight="1" spans="1:16">
      <c r="A151" s="11" t="s">
        <v>936</v>
      </c>
      <c r="B151" s="11">
        <v>1</v>
      </c>
      <c r="C151" s="11" t="s">
        <v>208</v>
      </c>
      <c r="D151" s="11" t="s">
        <v>60</v>
      </c>
      <c r="E151" s="13">
        <v>16.52</v>
      </c>
      <c r="F151" s="11" t="s">
        <v>937</v>
      </c>
      <c r="G151" s="11" t="s">
        <v>191</v>
      </c>
      <c r="H151" s="11">
        <v>2022</v>
      </c>
      <c r="I151" s="11">
        <f t="shared" si="4"/>
        <v>162.38</v>
      </c>
      <c r="J151" s="22"/>
      <c r="K151" s="22">
        <v>162.38</v>
      </c>
      <c r="L151" s="22"/>
      <c r="M151" s="11" t="s">
        <v>99</v>
      </c>
      <c r="N151" s="11" t="s">
        <v>34</v>
      </c>
      <c r="O151" s="11" t="s">
        <v>35</v>
      </c>
      <c r="P151" s="11"/>
    </row>
    <row r="152" s="5" customFormat="1" ht="54" customHeight="1" spans="1:16">
      <c r="A152" s="11" t="s">
        <v>938</v>
      </c>
      <c r="B152" s="11">
        <v>1</v>
      </c>
      <c r="C152" s="11" t="s">
        <v>208</v>
      </c>
      <c r="D152" s="11" t="s">
        <v>60</v>
      </c>
      <c r="E152" s="52">
        <v>34.443</v>
      </c>
      <c r="F152" s="11" t="s">
        <v>939</v>
      </c>
      <c r="G152" s="11" t="s">
        <v>176</v>
      </c>
      <c r="H152" s="11">
        <v>2022</v>
      </c>
      <c r="I152" s="11">
        <f t="shared" si="4"/>
        <v>656</v>
      </c>
      <c r="J152" s="22">
        <v>100</v>
      </c>
      <c r="K152" s="22">
        <v>556</v>
      </c>
      <c r="L152" s="22"/>
      <c r="M152" s="11" t="s">
        <v>99</v>
      </c>
      <c r="N152" s="11" t="s">
        <v>34</v>
      </c>
      <c r="O152" s="11" t="s">
        <v>35</v>
      </c>
      <c r="P152" s="11"/>
    </row>
    <row r="153" s="5" customFormat="1" ht="54" customHeight="1" spans="1:16">
      <c r="A153" s="11" t="s">
        <v>940</v>
      </c>
      <c r="B153" s="11">
        <v>1</v>
      </c>
      <c r="C153" s="11" t="s">
        <v>208</v>
      </c>
      <c r="D153" s="11" t="s">
        <v>60</v>
      </c>
      <c r="E153" s="52">
        <v>9.963</v>
      </c>
      <c r="F153" s="11" t="s">
        <v>941</v>
      </c>
      <c r="G153" s="11" t="s">
        <v>173</v>
      </c>
      <c r="H153" s="11">
        <v>2022</v>
      </c>
      <c r="I153" s="11">
        <f t="shared" si="4"/>
        <v>600</v>
      </c>
      <c r="J153" s="22">
        <v>100</v>
      </c>
      <c r="K153" s="22">
        <v>500</v>
      </c>
      <c r="L153" s="22"/>
      <c r="M153" s="11" t="s">
        <v>99</v>
      </c>
      <c r="N153" s="11" t="s">
        <v>34</v>
      </c>
      <c r="O153" s="11" t="s">
        <v>35</v>
      </c>
      <c r="P153" s="11"/>
    </row>
    <row r="154" s="5" customFormat="1" ht="54" customHeight="1" spans="1:16">
      <c r="A154" s="11" t="s">
        <v>942</v>
      </c>
      <c r="B154" s="11">
        <v>1</v>
      </c>
      <c r="C154" s="11" t="s">
        <v>208</v>
      </c>
      <c r="D154" s="11" t="s">
        <v>60</v>
      </c>
      <c r="E154" s="52">
        <v>16.57</v>
      </c>
      <c r="F154" s="11" t="s">
        <v>943</v>
      </c>
      <c r="G154" s="11" t="s">
        <v>58</v>
      </c>
      <c r="H154" s="11">
        <v>2022</v>
      </c>
      <c r="I154" s="11">
        <f t="shared" si="4"/>
        <v>748</v>
      </c>
      <c r="J154" s="22">
        <v>200</v>
      </c>
      <c r="K154" s="22">
        <v>548</v>
      </c>
      <c r="L154" s="22"/>
      <c r="M154" s="11" t="s">
        <v>99</v>
      </c>
      <c r="N154" s="11" t="s">
        <v>34</v>
      </c>
      <c r="O154" s="11" t="s">
        <v>35</v>
      </c>
      <c r="P154" s="11"/>
    </row>
    <row r="155" s="5" customFormat="1" ht="54" customHeight="1" spans="1:16">
      <c r="A155" s="11" t="s">
        <v>944</v>
      </c>
      <c r="B155" s="11">
        <v>1</v>
      </c>
      <c r="C155" s="11" t="s">
        <v>208</v>
      </c>
      <c r="D155" s="11" t="s">
        <v>60</v>
      </c>
      <c r="E155" s="52">
        <v>10</v>
      </c>
      <c r="F155" s="11" t="s">
        <v>945</v>
      </c>
      <c r="G155" s="11" t="s">
        <v>58</v>
      </c>
      <c r="H155" s="11">
        <v>2022</v>
      </c>
      <c r="I155" s="11">
        <f t="shared" si="4"/>
        <v>300</v>
      </c>
      <c r="J155" s="22">
        <v>300</v>
      </c>
      <c r="K155" s="22"/>
      <c r="L155" s="22"/>
      <c r="M155" s="11" t="s">
        <v>99</v>
      </c>
      <c r="N155" s="11" t="s">
        <v>34</v>
      </c>
      <c r="O155" s="11" t="s">
        <v>35</v>
      </c>
      <c r="P155" s="11"/>
    </row>
    <row r="156" s="5" customFormat="1" ht="54" customHeight="1" spans="1:16">
      <c r="A156" s="11" t="s">
        <v>946</v>
      </c>
      <c r="B156" s="11">
        <v>1</v>
      </c>
      <c r="C156" s="11" t="s">
        <v>208</v>
      </c>
      <c r="D156" s="11" t="s">
        <v>60</v>
      </c>
      <c r="E156" s="52">
        <v>4.75720419109689</v>
      </c>
      <c r="F156" s="11" t="s">
        <v>947</v>
      </c>
      <c r="G156" s="11" t="s">
        <v>58</v>
      </c>
      <c r="H156" s="11">
        <v>2022</v>
      </c>
      <c r="I156" s="11">
        <f t="shared" si="4"/>
        <v>350</v>
      </c>
      <c r="J156" s="52">
        <v>50</v>
      </c>
      <c r="K156" s="11">
        <v>300</v>
      </c>
      <c r="L156" s="11"/>
      <c r="M156" s="11" t="s">
        <v>99</v>
      </c>
      <c r="N156" s="11" t="s">
        <v>34</v>
      </c>
      <c r="O156" s="11" t="s">
        <v>35</v>
      </c>
      <c r="P156" s="11"/>
    </row>
    <row r="157" s="5" customFormat="1" ht="54" customHeight="1" spans="1:16">
      <c r="A157" s="11" t="s">
        <v>948</v>
      </c>
      <c r="B157" s="11">
        <v>2</v>
      </c>
      <c r="C157" s="11" t="s">
        <v>208</v>
      </c>
      <c r="D157" s="11" t="s">
        <v>60</v>
      </c>
      <c r="E157" s="52">
        <v>16.52</v>
      </c>
      <c r="F157" s="11" t="s">
        <v>949</v>
      </c>
      <c r="G157" s="11" t="s">
        <v>191</v>
      </c>
      <c r="H157" s="11">
        <v>2022</v>
      </c>
      <c r="I157" s="11">
        <f t="shared" si="4"/>
        <v>100</v>
      </c>
      <c r="J157" s="52">
        <v>100</v>
      </c>
      <c r="K157" s="11"/>
      <c r="L157" s="11"/>
      <c r="M157" s="11" t="s">
        <v>99</v>
      </c>
      <c r="N157" s="11" t="s">
        <v>34</v>
      </c>
      <c r="O157" s="11" t="s">
        <v>35</v>
      </c>
      <c r="P157" s="11"/>
    </row>
    <row r="158" s="5" customFormat="1" ht="54" customHeight="1" spans="1:16">
      <c r="A158" s="11" t="s">
        <v>950</v>
      </c>
      <c r="B158" s="11">
        <v>3</v>
      </c>
      <c r="C158" s="11" t="s">
        <v>208</v>
      </c>
      <c r="D158" s="11" t="s">
        <v>60</v>
      </c>
      <c r="E158" s="52">
        <v>20.25</v>
      </c>
      <c r="F158" s="11" t="s">
        <v>951</v>
      </c>
      <c r="G158" s="11" t="s">
        <v>176</v>
      </c>
      <c r="H158" s="11">
        <v>2022</v>
      </c>
      <c r="I158" s="11">
        <f t="shared" si="4"/>
        <v>200</v>
      </c>
      <c r="J158" s="52">
        <v>200</v>
      </c>
      <c r="K158" s="11"/>
      <c r="L158" s="11"/>
      <c r="M158" s="11" t="s">
        <v>99</v>
      </c>
      <c r="N158" s="11" t="s">
        <v>34</v>
      </c>
      <c r="O158" s="11" t="s">
        <v>35</v>
      </c>
      <c r="P158" s="11"/>
    </row>
    <row r="159" s="5" customFormat="1" ht="54" customHeight="1" spans="1:16">
      <c r="A159" s="11" t="s">
        <v>952</v>
      </c>
      <c r="B159" s="11">
        <v>4</v>
      </c>
      <c r="C159" s="11" t="s">
        <v>208</v>
      </c>
      <c r="D159" s="11" t="s">
        <v>60</v>
      </c>
      <c r="E159" s="52">
        <v>10</v>
      </c>
      <c r="F159" s="11" t="s">
        <v>953</v>
      </c>
      <c r="G159" s="11" t="s">
        <v>159</v>
      </c>
      <c r="H159" s="11">
        <v>2022</v>
      </c>
      <c r="I159" s="11">
        <f t="shared" si="4"/>
        <v>300</v>
      </c>
      <c r="J159" s="52">
        <v>300</v>
      </c>
      <c r="K159" s="11"/>
      <c r="L159" s="11"/>
      <c r="M159" s="11" t="s">
        <v>99</v>
      </c>
      <c r="N159" s="11" t="s">
        <v>34</v>
      </c>
      <c r="O159" s="11" t="s">
        <v>35</v>
      </c>
      <c r="P159" s="11"/>
    </row>
    <row r="160" s="5" customFormat="1" ht="54" customHeight="1" spans="1:16">
      <c r="A160" s="11" t="s">
        <v>954</v>
      </c>
      <c r="B160" s="11">
        <v>5</v>
      </c>
      <c r="C160" s="11" t="s">
        <v>208</v>
      </c>
      <c r="D160" s="11" t="s">
        <v>60</v>
      </c>
      <c r="E160" s="52">
        <v>10</v>
      </c>
      <c r="F160" s="11" t="s">
        <v>955</v>
      </c>
      <c r="G160" s="11" t="s">
        <v>179</v>
      </c>
      <c r="H160" s="11">
        <v>2022</v>
      </c>
      <c r="I160" s="11">
        <f t="shared" si="4"/>
        <v>300</v>
      </c>
      <c r="J160" s="52">
        <v>300</v>
      </c>
      <c r="K160" s="11"/>
      <c r="L160" s="11"/>
      <c r="M160" s="11" t="s">
        <v>99</v>
      </c>
      <c r="N160" s="11" t="s">
        <v>34</v>
      </c>
      <c r="O160" s="11" t="s">
        <v>35</v>
      </c>
      <c r="P160" s="11"/>
    </row>
    <row r="161" s="5" customFormat="1" ht="54" customHeight="1" spans="1:16">
      <c r="A161" s="11" t="s">
        <v>956</v>
      </c>
      <c r="B161" s="11">
        <v>1</v>
      </c>
      <c r="C161" s="11" t="s">
        <v>208</v>
      </c>
      <c r="D161" s="11" t="s">
        <v>60</v>
      </c>
      <c r="E161" s="52">
        <v>4.66</v>
      </c>
      <c r="F161" s="11" t="s">
        <v>957</v>
      </c>
      <c r="G161" s="11" t="s">
        <v>32</v>
      </c>
      <c r="H161" s="11">
        <v>2022</v>
      </c>
      <c r="I161" s="11">
        <f t="shared" si="4"/>
        <v>550</v>
      </c>
      <c r="J161" s="22">
        <v>50</v>
      </c>
      <c r="K161" s="22">
        <v>500</v>
      </c>
      <c r="L161" s="22"/>
      <c r="M161" s="11" t="s">
        <v>99</v>
      </c>
      <c r="N161" s="11" t="s">
        <v>34</v>
      </c>
      <c r="O161" s="11" t="s">
        <v>35</v>
      </c>
      <c r="P161" s="11"/>
    </row>
    <row r="162" s="5" customFormat="1" ht="54" customHeight="1" spans="1:16">
      <c r="A162" s="11" t="s">
        <v>958</v>
      </c>
      <c r="B162" s="11">
        <v>1</v>
      </c>
      <c r="C162" s="11" t="s">
        <v>208</v>
      </c>
      <c r="D162" s="11" t="s">
        <v>60</v>
      </c>
      <c r="E162" s="52">
        <v>9.5</v>
      </c>
      <c r="F162" s="44" t="s">
        <v>959</v>
      </c>
      <c r="G162" s="11" t="s">
        <v>303</v>
      </c>
      <c r="H162" s="11">
        <v>2022</v>
      </c>
      <c r="I162" s="11">
        <f t="shared" si="4"/>
        <v>900</v>
      </c>
      <c r="J162" s="22">
        <v>100</v>
      </c>
      <c r="K162" s="22">
        <v>800</v>
      </c>
      <c r="L162" s="22"/>
      <c r="M162" s="11" t="s">
        <v>99</v>
      </c>
      <c r="N162" s="11" t="s">
        <v>34</v>
      </c>
      <c r="O162" s="11" t="s">
        <v>35</v>
      </c>
      <c r="P162" s="11"/>
    </row>
    <row r="163" s="5" customFormat="1" ht="77" customHeight="1" spans="1:16">
      <c r="A163" s="11" t="s">
        <v>960</v>
      </c>
      <c r="B163" s="11">
        <v>1</v>
      </c>
      <c r="C163" s="11" t="s">
        <v>208</v>
      </c>
      <c r="D163" s="11" t="s">
        <v>60</v>
      </c>
      <c r="E163" s="52">
        <v>16.07</v>
      </c>
      <c r="F163" s="11" t="s">
        <v>961</v>
      </c>
      <c r="G163" s="11" t="s">
        <v>194</v>
      </c>
      <c r="H163" s="11">
        <v>2022</v>
      </c>
      <c r="I163" s="11">
        <f t="shared" si="4"/>
        <v>1100</v>
      </c>
      <c r="J163" s="22"/>
      <c r="K163" s="22">
        <v>1100</v>
      </c>
      <c r="L163" s="22"/>
      <c r="M163" s="11" t="s">
        <v>99</v>
      </c>
      <c r="N163" s="11" t="s">
        <v>34</v>
      </c>
      <c r="O163" s="11" t="s">
        <v>35</v>
      </c>
      <c r="P163" s="11"/>
    </row>
    <row r="164" s="5" customFormat="1" ht="104" customHeight="1" spans="1:16">
      <c r="A164" s="11" t="s">
        <v>962</v>
      </c>
      <c r="B164" s="11">
        <v>1</v>
      </c>
      <c r="C164" s="11" t="s">
        <v>24</v>
      </c>
      <c r="D164" s="11" t="s">
        <v>245</v>
      </c>
      <c r="E164" s="13">
        <v>1</v>
      </c>
      <c r="F164" s="12" t="s">
        <v>963</v>
      </c>
      <c r="G164" s="11" t="s">
        <v>964</v>
      </c>
      <c r="H164" s="11">
        <v>2022</v>
      </c>
      <c r="I164" s="11">
        <f t="shared" si="4"/>
        <v>700</v>
      </c>
      <c r="J164" s="22"/>
      <c r="K164" s="22">
        <v>700</v>
      </c>
      <c r="L164" s="22"/>
      <c r="M164" s="11" t="s">
        <v>99</v>
      </c>
      <c r="N164" s="11" t="s">
        <v>34</v>
      </c>
      <c r="O164" s="11" t="s">
        <v>35</v>
      </c>
      <c r="P164" s="11"/>
    </row>
    <row r="165" s="5" customFormat="1" ht="104" customHeight="1" spans="1:16">
      <c r="A165" s="11" t="s">
        <v>965</v>
      </c>
      <c r="B165" s="11">
        <v>1</v>
      </c>
      <c r="C165" s="11" t="s">
        <v>208</v>
      </c>
      <c r="D165" s="11" t="s">
        <v>60</v>
      </c>
      <c r="E165" s="52">
        <v>8.92</v>
      </c>
      <c r="F165" s="11" t="s">
        <v>966</v>
      </c>
      <c r="G165" s="11" t="s">
        <v>229</v>
      </c>
      <c r="H165" s="11">
        <v>2022</v>
      </c>
      <c r="I165" s="11">
        <f t="shared" si="4"/>
        <v>450</v>
      </c>
      <c r="J165" s="22">
        <v>50</v>
      </c>
      <c r="K165" s="22">
        <v>400</v>
      </c>
      <c r="L165" s="22"/>
      <c r="M165" s="11" t="s">
        <v>99</v>
      </c>
      <c r="N165" s="11" t="s">
        <v>34</v>
      </c>
      <c r="O165" s="11" t="s">
        <v>35</v>
      </c>
      <c r="P165" s="11"/>
    </row>
    <row r="166" s="4" customFormat="1" ht="54" customHeight="1" spans="1:16">
      <c r="A166" s="44" t="s">
        <v>967</v>
      </c>
      <c r="B166" s="11">
        <v>1</v>
      </c>
      <c r="C166" s="11" t="s">
        <v>208</v>
      </c>
      <c r="D166" s="11" t="s">
        <v>60</v>
      </c>
      <c r="E166" s="11">
        <v>10</v>
      </c>
      <c r="F166" s="44" t="s">
        <v>968</v>
      </c>
      <c r="G166" s="44" t="s">
        <v>191</v>
      </c>
      <c r="H166" s="11">
        <v>2022</v>
      </c>
      <c r="I166" s="11">
        <f t="shared" si="4"/>
        <v>300</v>
      </c>
      <c r="J166" s="72">
        <v>300</v>
      </c>
      <c r="K166" s="22"/>
      <c r="L166" s="22"/>
      <c r="M166" s="11" t="s">
        <v>99</v>
      </c>
      <c r="N166" s="11" t="s">
        <v>34</v>
      </c>
      <c r="O166" s="11" t="s">
        <v>35</v>
      </c>
      <c r="P166" s="11"/>
    </row>
    <row r="167" s="4" customFormat="1" ht="54" customHeight="1" spans="1:16">
      <c r="A167" s="44" t="s">
        <v>969</v>
      </c>
      <c r="B167" s="11">
        <v>1</v>
      </c>
      <c r="C167" s="11" t="s">
        <v>208</v>
      </c>
      <c r="D167" s="11" t="s">
        <v>60</v>
      </c>
      <c r="E167" s="11">
        <v>10</v>
      </c>
      <c r="F167" s="44" t="s">
        <v>970</v>
      </c>
      <c r="G167" s="44"/>
      <c r="H167" s="11">
        <v>2022</v>
      </c>
      <c r="I167" s="11">
        <f t="shared" si="4"/>
        <v>300</v>
      </c>
      <c r="J167" s="72">
        <v>300</v>
      </c>
      <c r="K167" s="22"/>
      <c r="L167" s="22"/>
      <c r="M167" s="11" t="s">
        <v>99</v>
      </c>
      <c r="N167" s="11" t="s">
        <v>34</v>
      </c>
      <c r="O167" s="11" t="s">
        <v>35</v>
      </c>
      <c r="P167" s="11"/>
    </row>
    <row r="168" s="4" customFormat="1" ht="54" customHeight="1" spans="1:16">
      <c r="A168" s="44" t="s">
        <v>971</v>
      </c>
      <c r="B168" s="11">
        <v>1</v>
      </c>
      <c r="C168" s="11" t="s">
        <v>208</v>
      </c>
      <c r="D168" s="11" t="s">
        <v>60</v>
      </c>
      <c r="E168" s="11">
        <v>10</v>
      </c>
      <c r="F168" s="44" t="s">
        <v>972</v>
      </c>
      <c r="G168" s="44" t="s">
        <v>257</v>
      </c>
      <c r="H168" s="11">
        <v>2022</v>
      </c>
      <c r="I168" s="11">
        <f t="shared" si="4"/>
        <v>300</v>
      </c>
      <c r="J168" s="72">
        <v>300</v>
      </c>
      <c r="K168" s="22"/>
      <c r="L168" s="22"/>
      <c r="M168" s="11" t="s">
        <v>99</v>
      </c>
      <c r="N168" s="11" t="s">
        <v>34</v>
      </c>
      <c r="O168" s="11" t="s">
        <v>35</v>
      </c>
      <c r="P168" s="11"/>
    </row>
    <row r="169" s="4" customFormat="1" ht="54" customHeight="1" spans="1:16">
      <c r="A169" s="44" t="s">
        <v>973</v>
      </c>
      <c r="B169" s="11">
        <v>1</v>
      </c>
      <c r="C169" s="11" t="s">
        <v>208</v>
      </c>
      <c r="D169" s="11" t="s">
        <v>60</v>
      </c>
      <c r="E169" s="11">
        <v>25</v>
      </c>
      <c r="F169" s="44" t="s">
        <v>974</v>
      </c>
      <c r="G169" s="44" t="s">
        <v>182</v>
      </c>
      <c r="H169" s="11">
        <v>2022</v>
      </c>
      <c r="I169" s="11">
        <f t="shared" si="4"/>
        <v>123</v>
      </c>
      <c r="J169" s="72">
        <v>123</v>
      </c>
      <c r="K169" s="22"/>
      <c r="L169" s="22"/>
      <c r="M169" s="11" t="s">
        <v>99</v>
      </c>
      <c r="N169" s="11" t="s">
        <v>34</v>
      </c>
      <c r="O169" s="11" t="s">
        <v>35</v>
      </c>
      <c r="P169" s="11"/>
    </row>
    <row r="170" s="4" customFormat="1" ht="54" customHeight="1" spans="1:16">
      <c r="A170" s="11" t="s">
        <v>975</v>
      </c>
      <c r="B170" s="11">
        <v>1</v>
      </c>
      <c r="C170" s="11" t="s">
        <v>24</v>
      </c>
      <c r="D170" s="11" t="s">
        <v>245</v>
      </c>
      <c r="E170" s="11">
        <v>1</v>
      </c>
      <c r="F170" s="11" t="s">
        <v>976</v>
      </c>
      <c r="G170" s="11" t="s">
        <v>194</v>
      </c>
      <c r="H170" s="11">
        <v>2022</v>
      </c>
      <c r="I170" s="11">
        <f t="shared" si="4"/>
        <v>242</v>
      </c>
      <c r="J170" s="22">
        <v>242</v>
      </c>
      <c r="K170" s="22"/>
      <c r="L170" s="22"/>
      <c r="M170" s="11" t="s">
        <v>788</v>
      </c>
      <c r="N170" s="11" t="s">
        <v>42</v>
      </c>
      <c r="O170" s="11" t="s">
        <v>35</v>
      </c>
      <c r="P170" s="11"/>
    </row>
    <row r="171" s="4" customFormat="1" ht="54" customHeight="1" spans="1:16">
      <c r="A171" s="11" t="s">
        <v>977</v>
      </c>
      <c r="B171" s="11">
        <v>1</v>
      </c>
      <c r="C171" s="11" t="s">
        <v>24</v>
      </c>
      <c r="D171" s="11" t="s">
        <v>245</v>
      </c>
      <c r="E171" s="11">
        <v>1</v>
      </c>
      <c r="F171" s="11" t="s">
        <v>978</v>
      </c>
      <c r="G171" s="11" t="s">
        <v>194</v>
      </c>
      <c r="H171" s="11">
        <v>2022</v>
      </c>
      <c r="I171" s="11">
        <f t="shared" si="4"/>
        <v>800</v>
      </c>
      <c r="J171" s="22">
        <v>800</v>
      </c>
      <c r="K171" s="22"/>
      <c r="L171" s="22"/>
      <c r="M171" s="11" t="s">
        <v>788</v>
      </c>
      <c r="N171" s="11" t="s">
        <v>48</v>
      </c>
      <c r="O171" s="11" t="s">
        <v>35</v>
      </c>
      <c r="P171" s="11"/>
    </row>
    <row r="172" s="4" customFormat="1" ht="54" customHeight="1" spans="1:16">
      <c r="A172" s="27" t="s">
        <v>979</v>
      </c>
      <c r="B172" s="11">
        <v>1</v>
      </c>
      <c r="C172" s="11" t="s">
        <v>24</v>
      </c>
      <c r="D172" s="11" t="s">
        <v>786</v>
      </c>
      <c r="E172" s="11">
        <v>1</v>
      </c>
      <c r="F172" s="11" t="s">
        <v>980</v>
      </c>
      <c r="G172" s="11" t="s">
        <v>159</v>
      </c>
      <c r="H172" s="11">
        <v>2022</v>
      </c>
      <c r="I172" s="11">
        <f t="shared" si="4"/>
        <v>500</v>
      </c>
      <c r="J172" s="22">
        <v>500</v>
      </c>
      <c r="K172" s="22"/>
      <c r="L172" s="22"/>
      <c r="M172" s="11" t="s">
        <v>788</v>
      </c>
      <c r="N172" s="11" t="s">
        <v>34</v>
      </c>
      <c r="O172" s="11" t="s">
        <v>35</v>
      </c>
      <c r="P172" s="11"/>
    </row>
    <row r="173" s="2" customFormat="1" ht="77" customHeight="1" spans="1:16">
      <c r="A173" s="26" t="s">
        <v>981</v>
      </c>
      <c r="B173" s="11">
        <v>1</v>
      </c>
      <c r="C173" s="11" t="s">
        <v>24</v>
      </c>
      <c r="D173" s="11" t="s">
        <v>92</v>
      </c>
      <c r="E173" s="11">
        <v>1</v>
      </c>
      <c r="F173" s="11" t="s">
        <v>982</v>
      </c>
      <c r="G173" s="11" t="s">
        <v>58</v>
      </c>
      <c r="H173" s="11">
        <v>2022</v>
      </c>
      <c r="I173" s="22">
        <f t="shared" si="4"/>
        <v>35</v>
      </c>
      <c r="J173" s="22">
        <v>35</v>
      </c>
      <c r="K173" s="22"/>
      <c r="L173" s="22"/>
      <c r="M173" s="11" t="s">
        <v>95</v>
      </c>
      <c r="N173" s="11" t="s">
        <v>34</v>
      </c>
      <c r="O173" s="11" t="s">
        <v>35</v>
      </c>
      <c r="P173" s="11"/>
    </row>
    <row r="174" s="2" customFormat="1" ht="54" customHeight="1" spans="1:16">
      <c r="A174" s="26" t="s">
        <v>983</v>
      </c>
      <c r="B174" s="11">
        <v>1</v>
      </c>
      <c r="C174" s="11" t="s">
        <v>24</v>
      </c>
      <c r="D174" s="11" t="s">
        <v>92</v>
      </c>
      <c r="E174" s="11">
        <v>1</v>
      </c>
      <c r="F174" s="11" t="s">
        <v>984</v>
      </c>
      <c r="G174" s="11" t="s">
        <v>159</v>
      </c>
      <c r="H174" s="11">
        <v>2022</v>
      </c>
      <c r="I174" s="22">
        <f t="shared" si="4"/>
        <v>1622</v>
      </c>
      <c r="J174" s="22"/>
      <c r="K174" s="22">
        <v>1622</v>
      </c>
      <c r="L174" s="22"/>
      <c r="M174" s="11" t="s">
        <v>95</v>
      </c>
      <c r="N174" s="11" t="s">
        <v>34</v>
      </c>
      <c r="O174" s="11" t="s">
        <v>35</v>
      </c>
      <c r="P174" s="11"/>
    </row>
    <row r="175" s="2" customFormat="1" ht="54" customHeight="1" spans="1:16">
      <c r="A175" s="26" t="s">
        <v>985</v>
      </c>
      <c r="B175" s="11">
        <v>1</v>
      </c>
      <c r="C175" s="11" t="s">
        <v>24</v>
      </c>
      <c r="D175" s="11" t="s">
        <v>92</v>
      </c>
      <c r="E175" s="11">
        <v>1</v>
      </c>
      <c r="F175" s="11" t="s">
        <v>986</v>
      </c>
      <c r="G175" s="11" t="s">
        <v>425</v>
      </c>
      <c r="H175" s="11">
        <v>2022</v>
      </c>
      <c r="I175" s="22">
        <f t="shared" si="4"/>
        <v>1144</v>
      </c>
      <c r="J175" s="22"/>
      <c r="K175" s="22">
        <v>1144</v>
      </c>
      <c r="L175" s="22"/>
      <c r="M175" s="11" t="s">
        <v>95</v>
      </c>
      <c r="N175" s="11" t="s">
        <v>34</v>
      </c>
      <c r="O175" s="11" t="s">
        <v>35</v>
      </c>
      <c r="P175" s="11"/>
    </row>
    <row r="176" s="2" customFormat="1" ht="74" customHeight="1" spans="1:16">
      <c r="A176" s="26" t="s">
        <v>987</v>
      </c>
      <c r="B176" s="11">
        <v>1</v>
      </c>
      <c r="C176" s="11" t="s">
        <v>24</v>
      </c>
      <c r="D176" s="11" t="s">
        <v>92</v>
      </c>
      <c r="E176" s="11">
        <v>1</v>
      </c>
      <c r="F176" s="11" t="s">
        <v>988</v>
      </c>
      <c r="G176" s="11" t="s">
        <v>194</v>
      </c>
      <c r="H176" s="11">
        <v>2022</v>
      </c>
      <c r="I176" s="22">
        <f t="shared" si="4"/>
        <v>200</v>
      </c>
      <c r="J176" s="22">
        <v>200</v>
      </c>
      <c r="K176" s="22"/>
      <c r="L176" s="22"/>
      <c r="M176" s="11" t="s">
        <v>95</v>
      </c>
      <c r="N176" s="11" t="s">
        <v>34</v>
      </c>
      <c r="O176" s="11" t="s">
        <v>35</v>
      </c>
      <c r="P176" s="11"/>
    </row>
    <row r="177" s="2" customFormat="1" ht="54" customHeight="1" spans="1:16">
      <c r="A177" s="26" t="s">
        <v>989</v>
      </c>
      <c r="B177" s="11">
        <v>1</v>
      </c>
      <c r="C177" s="11" t="s">
        <v>24</v>
      </c>
      <c r="D177" s="11" t="s">
        <v>92</v>
      </c>
      <c r="E177" s="11">
        <v>1</v>
      </c>
      <c r="F177" s="11" t="s">
        <v>990</v>
      </c>
      <c r="G177" s="11" t="s">
        <v>185</v>
      </c>
      <c r="H177" s="11">
        <v>2022</v>
      </c>
      <c r="I177" s="22">
        <f t="shared" si="4"/>
        <v>200</v>
      </c>
      <c r="J177" s="22">
        <v>200</v>
      </c>
      <c r="K177" s="22"/>
      <c r="L177" s="22"/>
      <c r="M177" s="11" t="s">
        <v>95</v>
      </c>
      <c r="N177" s="11" t="s">
        <v>34</v>
      </c>
      <c r="O177" s="11" t="s">
        <v>35</v>
      </c>
      <c r="P177" s="11"/>
    </row>
    <row r="178" s="2" customFormat="1" ht="54" customHeight="1" spans="1:16">
      <c r="A178" s="26" t="s">
        <v>991</v>
      </c>
      <c r="B178" s="11">
        <v>1</v>
      </c>
      <c r="C178" s="11" t="s">
        <v>24</v>
      </c>
      <c r="D178" s="11" t="s">
        <v>92</v>
      </c>
      <c r="E178" s="11">
        <v>1</v>
      </c>
      <c r="F178" s="11" t="s">
        <v>992</v>
      </c>
      <c r="G178" s="11" t="s">
        <v>159</v>
      </c>
      <c r="H178" s="11">
        <v>2022</v>
      </c>
      <c r="I178" s="22">
        <f t="shared" si="4"/>
        <v>100</v>
      </c>
      <c r="J178" s="22">
        <v>100</v>
      </c>
      <c r="K178" s="22"/>
      <c r="L178" s="22"/>
      <c r="M178" s="11" t="s">
        <v>95</v>
      </c>
      <c r="N178" s="11" t="s">
        <v>34</v>
      </c>
      <c r="O178" s="11" t="s">
        <v>35</v>
      </c>
      <c r="P178" s="11"/>
    </row>
    <row r="179" s="2" customFormat="1" ht="54" customHeight="1" spans="1:16">
      <c r="A179" s="26" t="s">
        <v>993</v>
      </c>
      <c r="B179" s="11">
        <v>1</v>
      </c>
      <c r="C179" s="11" t="s">
        <v>24</v>
      </c>
      <c r="D179" s="11" t="s">
        <v>92</v>
      </c>
      <c r="E179" s="11">
        <v>1</v>
      </c>
      <c r="F179" s="11" t="s">
        <v>994</v>
      </c>
      <c r="G179" s="11" t="s">
        <v>173</v>
      </c>
      <c r="H179" s="11">
        <v>2022</v>
      </c>
      <c r="I179" s="22">
        <f t="shared" si="4"/>
        <v>100</v>
      </c>
      <c r="J179" s="22">
        <v>100</v>
      </c>
      <c r="K179" s="22"/>
      <c r="L179" s="22"/>
      <c r="M179" s="11" t="s">
        <v>95</v>
      </c>
      <c r="N179" s="11" t="s">
        <v>34</v>
      </c>
      <c r="O179" s="11" t="s">
        <v>35</v>
      </c>
      <c r="P179" s="11"/>
    </row>
    <row r="180" s="2" customFormat="1" ht="54" customHeight="1" spans="1:16">
      <c r="A180" s="26" t="s">
        <v>995</v>
      </c>
      <c r="B180" s="11">
        <v>1</v>
      </c>
      <c r="C180" s="11" t="s">
        <v>24</v>
      </c>
      <c r="D180" s="11" t="s">
        <v>92</v>
      </c>
      <c r="E180" s="11">
        <v>1</v>
      </c>
      <c r="F180" s="11" t="s">
        <v>996</v>
      </c>
      <c r="G180" s="11" t="s">
        <v>257</v>
      </c>
      <c r="H180" s="11">
        <v>2022</v>
      </c>
      <c r="I180" s="22">
        <f t="shared" si="4"/>
        <v>130</v>
      </c>
      <c r="J180" s="22">
        <v>130</v>
      </c>
      <c r="K180" s="22"/>
      <c r="L180" s="22"/>
      <c r="M180" s="11" t="s">
        <v>95</v>
      </c>
      <c r="N180" s="11" t="s">
        <v>34</v>
      </c>
      <c r="O180" s="11" t="s">
        <v>35</v>
      </c>
      <c r="P180" s="11"/>
    </row>
    <row r="181" s="2" customFormat="1" ht="121" customHeight="1" spans="1:16">
      <c r="A181" s="26" t="s">
        <v>997</v>
      </c>
      <c r="B181" s="11">
        <v>1</v>
      </c>
      <c r="C181" s="11" t="s">
        <v>24</v>
      </c>
      <c r="D181" s="11" t="s">
        <v>92</v>
      </c>
      <c r="E181" s="11">
        <v>1</v>
      </c>
      <c r="F181" s="11" t="s">
        <v>998</v>
      </c>
      <c r="G181" s="11" t="s">
        <v>194</v>
      </c>
      <c r="H181" s="11">
        <v>2022</v>
      </c>
      <c r="I181" s="22">
        <f t="shared" si="4"/>
        <v>83.08</v>
      </c>
      <c r="J181" s="22">
        <v>83.08</v>
      </c>
      <c r="K181" s="22"/>
      <c r="L181" s="22"/>
      <c r="M181" s="11" t="s">
        <v>95</v>
      </c>
      <c r="N181" s="11" t="s">
        <v>34</v>
      </c>
      <c r="O181" s="11" t="s">
        <v>35</v>
      </c>
      <c r="P181" s="11"/>
    </row>
    <row r="182" s="2" customFormat="1" ht="71" customHeight="1" spans="1:16">
      <c r="A182" s="26" t="s">
        <v>2925</v>
      </c>
      <c r="B182" s="11">
        <v>1</v>
      </c>
      <c r="C182" s="11" t="s">
        <v>24</v>
      </c>
      <c r="D182" s="11" t="s">
        <v>92</v>
      </c>
      <c r="E182" s="11">
        <v>1</v>
      </c>
      <c r="F182" s="11" t="s">
        <v>1000</v>
      </c>
      <c r="G182" s="11" t="s">
        <v>176</v>
      </c>
      <c r="H182" s="11">
        <v>2022</v>
      </c>
      <c r="I182" s="22">
        <f t="shared" si="4"/>
        <v>279.35</v>
      </c>
      <c r="J182" s="22">
        <v>279.35</v>
      </c>
      <c r="K182" s="22"/>
      <c r="L182" s="22"/>
      <c r="M182" s="11" t="s">
        <v>95</v>
      </c>
      <c r="N182" s="11" t="s">
        <v>34</v>
      </c>
      <c r="O182" s="11" t="s">
        <v>35</v>
      </c>
      <c r="P182" s="11"/>
    </row>
    <row r="183" s="2" customFormat="1" ht="54" customHeight="1" spans="1:16">
      <c r="A183" s="26" t="s">
        <v>1001</v>
      </c>
      <c r="B183" s="11">
        <v>1</v>
      </c>
      <c r="C183" s="11" t="s">
        <v>24</v>
      </c>
      <c r="D183" s="11" t="s">
        <v>92</v>
      </c>
      <c r="E183" s="11">
        <v>1</v>
      </c>
      <c r="F183" s="11" t="s">
        <v>1002</v>
      </c>
      <c r="G183" s="11" t="s">
        <v>425</v>
      </c>
      <c r="H183" s="11">
        <v>2022</v>
      </c>
      <c r="I183" s="22">
        <f t="shared" si="4"/>
        <v>58.07</v>
      </c>
      <c r="J183" s="22">
        <v>58.07</v>
      </c>
      <c r="K183" s="22"/>
      <c r="L183" s="22"/>
      <c r="M183" s="11" t="s">
        <v>95</v>
      </c>
      <c r="N183" s="11" t="s">
        <v>34</v>
      </c>
      <c r="O183" s="11" t="s">
        <v>35</v>
      </c>
      <c r="P183" s="11"/>
    </row>
    <row r="184" s="2" customFormat="1" ht="54" customHeight="1" spans="1:16">
      <c r="A184" s="26" t="s">
        <v>1003</v>
      </c>
      <c r="B184" s="11">
        <v>1</v>
      </c>
      <c r="C184" s="11" t="s">
        <v>24</v>
      </c>
      <c r="D184" s="11" t="s">
        <v>92</v>
      </c>
      <c r="E184" s="11">
        <v>1</v>
      </c>
      <c r="F184" s="11" t="s">
        <v>1004</v>
      </c>
      <c r="G184" s="11" t="s">
        <v>194</v>
      </c>
      <c r="H184" s="11">
        <v>2022</v>
      </c>
      <c r="I184" s="22">
        <f t="shared" si="4"/>
        <v>200</v>
      </c>
      <c r="J184" s="22">
        <v>200</v>
      </c>
      <c r="K184" s="22"/>
      <c r="L184" s="22"/>
      <c r="M184" s="11" t="s">
        <v>95</v>
      </c>
      <c r="N184" s="11" t="s">
        <v>34</v>
      </c>
      <c r="O184" s="11" t="s">
        <v>35</v>
      </c>
      <c r="P184" s="11"/>
    </row>
    <row r="185" s="2" customFormat="1" ht="68" customHeight="1" spans="1:16">
      <c r="A185" s="26" t="s">
        <v>1005</v>
      </c>
      <c r="B185" s="11">
        <v>1</v>
      </c>
      <c r="C185" s="11" t="s">
        <v>24</v>
      </c>
      <c r="D185" s="11" t="s">
        <v>92</v>
      </c>
      <c r="E185" s="11">
        <v>1</v>
      </c>
      <c r="F185" s="11" t="s">
        <v>1006</v>
      </c>
      <c r="G185" s="11" t="s">
        <v>188</v>
      </c>
      <c r="H185" s="11">
        <v>2022</v>
      </c>
      <c r="I185" s="22">
        <f t="shared" si="4"/>
        <v>100</v>
      </c>
      <c r="J185" s="22">
        <v>100</v>
      </c>
      <c r="K185" s="22"/>
      <c r="L185" s="22"/>
      <c r="M185" s="11" t="s">
        <v>95</v>
      </c>
      <c r="N185" s="11" t="s">
        <v>34</v>
      </c>
      <c r="O185" s="11" t="s">
        <v>35</v>
      </c>
      <c r="P185" s="11"/>
    </row>
    <row r="186" s="2" customFormat="1" ht="99" customHeight="1" spans="1:16">
      <c r="A186" s="26" t="s">
        <v>1007</v>
      </c>
      <c r="B186" s="11">
        <v>1</v>
      </c>
      <c r="C186" s="11" t="s">
        <v>24</v>
      </c>
      <c r="D186" s="11" t="s">
        <v>92</v>
      </c>
      <c r="E186" s="11">
        <v>1</v>
      </c>
      <c r="F186" s="11" t="s">
        <v>1008</v>
      </c>
      <c r="G186" s="11" t="s">
        <v>257</v>
      </c>
      <c r="H186" s="11">
        <v>2022</v>
      </c>
      <c r="I186" s="22">
        <f t="shared" si="4"/>
        <v>60</v>
      </c>
      <c r="J186" s="22">
        <v>60</v>
      </c>
      <c r="K186" s="22"/>
      <c r="L186" s="22"/>
      <c r="M186" s="11" t="s">
        <v>95</v>
      </c>
      <c r="N186" s="11" t="s">
        <v>34</v>
      </c>
      <c r="O186" s="11" t="s">
        <v>35</v>
      </c>
      <c r="P186" s="11"/>
    </row>
    <row r="187" s="2" customFormat="1" ht="68" customHeight="1" spans="1:16">
      <c r="A187" s="26" t="s">
        <v>1009</v>
      </c>
      <c r="B187" s="11">
        <v>1</v>
      </c>
      <c r="C187" s="11" t="s">
        <v>24</v>
      </c>
      <c r="D187" s="11" t="s">
        <v>92</v>
      </c>
      <c r="E187" s="11">
        <v>1</v>
      </c>
      <c r="F187" s="11" t="s">
        <v>1010</v>
      </c>
      <c r="G187" s="11" t="s">
        <v>58</v>
      </c>
      <c r="H187" s="11">
        <v>2022</v>
      </c>
      <c r="I187" s="22">
        <f t="shared" si="4"/>
        <v>60.97</v>
      </c>
      <c r="J187" s="22">
        <v>60.97</v>
      </c>
      <c r="K187" s="22"/>
      <c r="L187" s="22"/>
      <c r="M187" s="11" t="s">
        <v>95</v>
      </c>
      <c r="N187" s="11" t="s">
        <v>34</v>
      </c>
      <c r="O187" s="11" t="s">
        <v>35</v>
      </c>
      <c r="P187" s="11"/>
    </row>
    <row r="188" s="2" customFormat="1" ht="54" customHeight="1" spans="1:16">
      <c r="A188" s="26" t="s">
        <v>1011</v>
      </c>
      <c r="B188" s="11">
        <v>1</v>
      </c>
      <c r="C188" s="11" t="s">
        <v>24</v>
      </c>
      <c r="D188" s="11" t="s">
        <v>92</v>
      </c>
      <c r="E188" s="11">
        <v>1</v>
      </c>
      <c r="F188" s="11" t="s">
        <v>1012</v>
      </c>
      <c r="G188" s="11" t="s">
        <v>162</v>
      </c>
      <c r="H188" s="11">
        <v>2022</v>
      </c>
      <c r="I188" s="22">
        <f t="shared" si="4"/>
        <v>120</v>
      </c>
      <c r="J188" s="22">
        <v>120</v>
      </c>
      <c r="K188" s="22"/>
      <c r="L188" s="22"/>
      <c r="M188" s="11" t="s">
        <v>95</v>
      </c>
      <c r="N188" s="11" t="s">
        <v>34</v>
      </c>
      <c r="O188" s="11" t="s">
        <v>35</v>
      </c>
      <c r="P188" s="11"/>
    </row>
    <row r="189" s="2" customFormat="1" ht="83" customHeight="1" spans="1:16">
      <c r="A189" s="26" t="s">
        <v>2926</v>
      </c>
      <c r="B189" s="11">
        <v>1</v>
      </c>
      <c r="C189" s="11" t="s">
        <v>24</v>
      </c>
      <c r="D189" s="11" t="s">
        <v>92</v>
      </c>
      <c r="E189" s="11">
        <v>1</v>
      </c>
      <c r="F189" s="11" t="s">
        <v>1014</v>
      </c>
      <c r="G189" s="11" t="s">
        <v>1015</v>
      </c>
      <c r="H189" s="11">
        <v>2022</v>
      </c>
      <c r="I189" s="22">
        <f t="shared" si="4"/>
        <v>350</v>
      </c>
      <c r="J189" s="22">
        <v>350</v>
      </c>
      <c r="K189" s="22"/>
      <c r="L189" s="22"/>
      <c r="M189" s="11" t="s">
        <v>95</v>
      </c>
      <c r="N189" s="11" t="s">
        <v>34</v>
      </c>
      <c r="O189" s="11" t="s">
        <v>35</v>
      </c>
      <c r="P189" s="26"/>
    </row>
    <row r="190" s="2" customFormat="1" ht="54" customHeight="1" spans="1:16">
      <c r="A190" s="26" t="s">
        <v>1016</v>
      </c>
      <c r="B190" s="11">
        <v>1</v>
      </c>
      <c r="C190" s="11" t="s">
        <v>24</v>
      </c>
      <c r="D190" s="11" t="s">
        <v>92</v>
      </c>
      <c r="E190" s="11">
        <v>1</v>
      </c>
      <c r="F190" s="11" t="s">
        <v>1017</v>
      </c>
      <c r="G190" s="11" t="s">
        <v>194</v>
      </c>
      <c r="H190" s="11">
        <v>2022</v>
      </c>
      <c r="I190" s="22">
        <f t="shared" si="4"/>
        <v>3</v>
      </c>
      <c r="J190" s="22">
        <v>3</v>
      </c>
      <c r="K190" s="22"/>
      <c r="L190" s="22"/>
      <c r="M190" s="11" t="s">
        <v>95</v>
      </c>
      <c r="N190" s="11" t="s">
        <v>34</v>
      </c>
      <c r="O190" s="11" t="s">
        <v>35</v>
      </c>
      <c r="P190" s="47"/>
    </row>
    <row r="191" s="2" customFormat="1" ht="54" customHeight="1" spans="1:16">
      <c r="A191" s="26" t="s">
        <v>1018</v>
      </c>
      <c r="B191" s="11">
        <v>1</v>
      </c>
      <c r="C191" s="11" t="s">
        <v>24</v>
      </c>
      <c r="D191" s="11" t="s">
        <v>92</v>
      </c>
      <c r="E191" s="11">
        <v>1</v>
      </c>
      <c r="F191" s="11" t="s">
        <v>1019</v>
      </c>
      <c r="G191" s="11" t="s">
        <v>159</v>
      </c>
      <c r="H191" s="11">
        <v>2022</v>
      </c>
      <c r="I191" s="22">
        <f t="shared" si="4"/>
        <v>17.5</v>
      </c>
      <c r="J191" s="22">
        <v>17.5</v>
      </c>
      <c r="K191" s="22"/>
      <c r="L191" s="22"/>
      <c r="M191" s="11" t="s">
        <v>95</v>
      </c>
      <c r="N191" s="11" t="s">
        <v>34</v>
      </c>
      <c r="O191" s="11" t="s">
        <v>35</v>
      </c>
      <c r="P191" s="54"/>
    </row>
    <row r="192" s="2" customFormat="1" ht="54" customHeight="1" spans="1:16">
      <c r="A192" s="26" t="s">
        <v>1020</v>
      </c>
      <c r="B192" s="11">
        <v>1</v>
      </c>
      <c r="C192" s="11" t="s">
        <v>24</v>
      </c>
      <c r="D192" s="11" t="s">
        <v>92</v>
      </c>
      <c r="E192" s="11">
        <v>1</v>
      </c>
      <c r="F192" s="11" t="s">
        <v>1021</v>
      </c>
      <c r="G192" s="11" t="s">
        <v>191</v>
      </c>
      <c r="H192" s="11">
        <v>2022</v>
      </c>
      <c r="I192" s="22">
        <f t="shared" si="4"/>
        <v>3</v>
      </c>
      <c r="J192" s="22">
        <v>3</v>
      </c>
      <c r="K192" s="22"/>
      <c r="L192" s="22"/>
      <c r="M192" s="11" t="s">
        <v>95</v>
      </c>
      <c r="N192" s="11" t="s">
        <v>34</v>
      </c>
      <c r="O192" s="11" t="s">
        <v>35</v>
      </c>
      <c r="P192" s="54"/>
    </row>
    <row r="193" s="2" customFormat="1" ht="54" customHeight="1" spans="1:16">
      <c r="A193" s="26" t="s">
        <v>1022</v>
      </c>
      <c r="B193" s="11">
        <v>1</v>
      </c>
      <c r="C193" s="11" t="s">
        <v>24</v>
      </c>
      <c r="D193" s="11" t="s">
        <v>92</v>
      </c>
      <c r="E193" s="11">
        <v>1</v>
      </c>
      <c r="F193" s="11" t="s">
        <v>1023</v>
      </c>
      <c r="G193" s="11" t="s">
        <v>173</v>
      </c>
      <c r="H193" s="11">
        <v>2022</v>
      </c>
      <c r="I193" s="22">
        <f t="shared" si="4"/>
        <v>7</v>
      </c>
      <c r="J193" s="22">
        <v>7</v>
      </c>
      <c r="K193" s="22"/>
      <c r="L193" s="22"/>
      <c r="M193" s="11" t="s">
        <v>95</v>
      </c>
      <c r="N193" s="11" t="s">
        <v>34</v>
      </c>
      <c r="O193" s="11" t="s">
        <v>35</v>
      </c>
      <c r="P193" s="54"/>
    </row>
    <row r="194" s="2" customFormat="1" ht="54" customHeight="1" spans="1:16">
      <c r="A194" s="26" t="s">
        <v>1024</v>
      </c>
      <c r="B194" s="11">
        <v>1</v>
      </c>
      <c r="C194" s="11" t="s">
        <v>24</v>
      </c>
      <c r="D194" s="11" t="s">
        <v>92</v>
      </c>
      <c r="E194" s="11">
        <v>1</v>
      </c>
      <c r="F194" s="11" t="s">
        <v>1025</v>
      </c>
      <c r="G194" s="11" t="s">
        <v>176</v>
      </c>
      <c r="H194" s="11">
        <v>2022</v>
      </c>
      <c r="I194" s="22">
        <f t="shared" si="4"/>
        <v>7</v>
      </c>
      <c r="J194" s="22">
        <v>7</v>
      </c>
      <c r="K194" s="22"/>
      <c r="L194" s="22"/>
      <c r="M194" s="11" t="s">
        <v>95</v>
      </c>
      <c r="N194" s="11" t="s">
        <v>34</v>
      </c>
      <c r="O194" s="11" t="s">
        <v>35</v>
      </c>
      <c r="P194" s="54"/>
    </row>
    <row r="195" s="2" customFormat="1" ht="100" customHeight="1" spans="1:16">
      <c r="A195" s="26" t="s">
        <v>1026</v>
      </c>
      <c r="B195" s="11">
        <v>1</v>
      </c>
      <c r="C195" s="11" t="s">
        <v>24</v>
      </c>
      <c r="D195" s="11" t="s">
        <v>92</v>
      </c>
      <c r="E195" s="11">
        <v>1</v>
      </c>
      <c r="F195" s="11" t="s">
        <v>1027</v>
      </c>
      <c r="G195" s="11" t="s">
        <v>425</v>
      </c>
      <c r="H195" s="11">
        <v>2022</v>
      </c>
      <c r="I195" s="22">
        <f t="shared" si="4"/>
        <v>21.5</v>
      </c>
      <c r="J195" s="22">
        <v>21.5</v>
      </c>
      <c r="K195" s="22"/>
      <c r="L195" s="22"/>
      <c r="M195" s="11" t="s">
        <v>95</v>
      </c>
      <c r="N195" s="11" t="s">
        <v>34</v>
      </c>
      <c r="O195" s="11" t="s">
        <v>35</v>
      </c>
      <c r="P195" s="54"/>
    </row>
    <row r="196" s="2" customFormat="1" ht="54" customHeight="1" spans="1:16">
      <c r="A196" s="26" t="s">
        <v>1028</v>
      </c>
      <c r="B196" s="11">
        <v>1</v>
      </c>
      <c r="C196" s="11" t="s">
        <v>24</v>
      </c>
      <c r="D196" s="11" t="s">
        <v>92</v>
      </c>
      <c r="E196" s="11">
        <v>1</v>
      </c>
      <c r="F196" s="11" t="s">
        <v>1029</v>
      </c>
      <c r="G196" s="11" t="s">
        <v>257</v>
      </c>
      <c r="H196" s="11">
        <v>2022</v>
      </c>
      <c r="I196" s="22">
        <f>J196+K196+L196</f>
        <v>6</v>
      </c>
      <c r="J196" s="22">
        <v>6</v>
      </c>
      <c r="K196" s="22"/>
      <c r="L196" s="22"/>
      <c r="M196" s="11" t="s">
        <v>95</v>
      </c>
      <c r="N196" s="11" t="s">
        <v>34</v>
      </c>
      <c r="O196" s="11" t="s">
        <v>35</v>
      </c>
      <c r="P196" s="14"/>
    </row>
    <row r="197" s="2" customFormat="1" ht="54" customHeight="1" spans="1:16">
      <c r="A197" s="26" t="s">
        <v>1030</v>
      </c>
      <c r="B197" s="11">
        <v>1</v>
      </c>
      <c r="C197" s="11" t="s">
        <v>24</v>
      </c>
      <c r="D197" s="11" t="s">
        <v>92</v>
      </c>
      <c r="E197" s="11">
        <v>1</v>
      </c>
      <c r="F197" s="11" t="s">
        <v>1031</v>
      </c>
      <c r="G197" s="11" t="s">
        <v>179</v>
      </c>
      <c r="H197" s="11">
        <v>2022</v>
      </c>
      <c r="I197" s="22">
        <f>J197+K197+L197</f>
        <v>425.65</v>
      </c>
      <c r="J197" s="22">
        <v>425.65</v>
      </c>
      <c r="K197" s="22"/>
      <c r="L197" s="22"/>
      <c r="M197" s="11" t="s">
        <v>95</v>
      </c>
      <c r="N197" s="11" t="s">
        <v>34</v>
      </c>
      <c r="O197" s="11" t="s">
        <v>35</v>
      </c>
      <c r="P197" s="11"/>
    </row>
    <row r="198" s="4" customFormat="1" ht="54" customHeight="1" spans="1:16">
      <c r="A198" s="67" t="s">
        <v>1032</v>
      </c>
      <c r="B198" s="11">
        <v>1</v>
      </c>
      <c r="C198" s="11" t="s">
        <v>24</v>
      </c>
      <c r="D198" s="11" t="s">
        <v>74</v>
      </c>
      <c r="E198" s="11">
        <v>1</v>
      </c>
      <c r="F198" s="44" t="s">
        <v>1033</v>
      </c>
      <c r="G198" s="67" t="s">
        <v>1034</v>
      </c>
      <c r="H198" s="11">
        <v>2022</v>
      </c>
      <c r="I198" s="11">
        <f t="shared" ref="I194:I257" si="5">J198+K198+L198</f>
        <v>140</v>
      </c>
      <c r="J198" s="22">
        <v>140</v>
      </c>
      <c r="K198" s="22"/>
      <c r="L198" s="22"/>
      <c r="M198" s="11" t="s">
        <v>350</v>
      </c>
      <c r="N198" s="11" t="s">
        <v>34</v>
      </c>
      <c r="O198" s="11"/>
      <c r="P198" s="11"/>
    </row>
    <row r="199" s="4" customFormat="1" ht="54" customHeight="1" spans="1:16">
      <c r="A199" s="67" t="s">
        <v>1035</v>
      </c>
      <c r="B199" s="11">
        <v>1</v>
      </c>
      <c r="C199" s="11" t="s">
        <v>24</v>
      </c>
      <c r="D199" s="11" t="s">
        <v>666</v>
      </c>
      <c r="E199" s="11">
        <v>2300</v>
      </c>
      <c r="F199" s="44" t="s">
        <v>1036</v>
      </c>
      <c r="G199" s="67" t="s">
        <v>1037</v>
      </c>
      <c r="H199" s="11">
        <v>2022</v>
      </c>
      <c r="I199" s="11">
        <f t="shared" si="5"/>
        <v>200</v>
      </c>
      <c r="J199" s="22">
        <v>200</v>
      </c>
      <c r="K199" s="22"/>
      <c r="L199" s="22"/>
      <c r="M199" s="11" t="s">
        <v>350</v>
      </c>
      <c r="N199" s="11" t="s">
        <v>34</v>
      </c>
      <c r="O199" s="11"/>
      <c r="P199" s="11"/>
    </row>
    <row r="200" s="4" customFormat="1" ht="54" customHeight="1" spans="1:16">
      <c r="A200" s="67" t="s">
        <v>1038</v>
      </c>
      <c r="B200" s="11">
        <v>1</v>
      </c>
      <c r="C200" s="11" t="s">
        <v>24</v>
      </c>
      <c r="D200" s="11" t="s">
        <v>74</v>
      </c>
      <c r="E200" s="11">
        <v>1</v>
      </c>
      <c r="F200" s="44" t="s">
        <v>1039</v>
      </c>
      <c r="G200" s="67" t="s">
        <v>1040</v>
      </c>
      <c r="H200" s="11">
        <v>2022</v>
      </c>
      <c r="I200" s="11">
        <f t="shared" si="5"/>
        <v>31.78</v>
      </c>
      <c r="J200" s="22">
        <v>31.78</v>
      </c>
      <c r="K200" s="22"/>
      <c r="L200" s="22"/>
      <c r="M200" s="11" t="s">
        <v>350</v>
      </c>
      <c r="N200" s="11" t="s">
        <v>34</v>
      </c>
      <c r="O200" s="11"/>
      <c r="P200" s="11"/>
    </row>
    <row r="201" s="4" customFormat="1" ht="111" customHeight="1" spans="1:16">
      <c r="A201" s="67" t="s">
        <v>1041</v>
      </c>
      <c r="B201" s="11">
        <v>1</v>
      </c>
      <c r="C201" s="11" t="s">
        <v>24</v>
      </c>
      <c r="D201" s="11" t="s">
        <v>60</v>
      </c>
      <c r="E201" s="11">
        <v>7.6</v>
      </c>
      <c r="F201" s="44" t="s">
        <v>1042</v>
      </c>
      <c r="G201" s="67" t="s">
        <v>1043</v>
      </c>
      <c r="H201" s="11">
        <v>2022</v>
      </c>
      <c r="I201" s="11">
        <f t="shared" si="5"/>
        <v>200</v>
      </c>
      <c r="J201" s="22">
        <v>200</v>
      </c>
      <c r="K201" s="22"/>
      <c r="L201" s="22"/>
      <c r="M201" s="11" t="s">
        <v>350</v>
      </c>
      <c r="N201" s="11" t="s">
        <v>34</v>
      </c>
      <c r="O201" s="11"/>
      <c r="P201" s="11"/>
    </row>
    <row r="202" s="4" customFormat="1" ht="54" customHeight="1" spans="1:16">
      <c r="A202" s="67" t="s">
        <v>1044</v>
      </c>
      <c r="B202" s="11">
        <v>1</v>
      </c>
      <c r="C202" s="11" t="s">
        <v>24</v>
      </c>
      <c r="D202" s="11" t="s">
        <v>74</v>
      </c>
      <c r="E202" s="11">
        <v>1</v>
      </c>
      <c r="F202" s="44" t="s">
        <v>1045</v>
      </c>
      <c r="G202" s="67" t="s">
        <v>1046</v>
      </c>
      <c r="H202" s="11">
        <v>2022</v>
      </c>
      <c r="I202" s="11">
        <f t="shared" si="5"/>
        <v>64</v>
      </c>
      <c r="J202" s="22">
        <v>64</v>
      </c>
      <c r="K202" s="22"/>
      <c r="L202" s="22"/>
      <c r="M202" s="11" t="s">
        <v>350</v>
      </c>
      <c r="N202" s="11" t="s">
        <v>34</v>
      </c>
      <c r="O202" s="11"/>
      <c r="P202" s="11"/>
    </row>
    <row r="203" s="4" customFormat="1" ht="54" customHeight="1" spans="1:16">
      <c r="A203" s="67" t="s">
        <v>1047</v>
      </c>
      <c r="B203" s="11">
        <v>1</v>
      </c>
      <c r="C203" s="11" t="s">
        <v>24</v>
      </c>
      <c r="D203" s="11" t="s">
        <v>74</v>
      </c>
      <c r="E203" s="11">
        <v>1</v>
      </c>
      <c r="F203" s="44" t="s">
        <v>1048</v>
      </c>
      <c r="G203" s="67" t="s">
        <v>1049</v>
      </c>
      <c r="H203" s="11">
        <v>2022</v>
      </c>
      <c r="I203" s="11">
        <f t="shared" si="5"/>
        <v>76.8</v>
      </c>
      <c r="J203" s="22">
        <v>76.8</v>
      </c>
      <c r="K203" s="22"/>
      <c r="L203" s="22"/>
      <c r="M203" s="11" t="s">
        <v>350</v>
      </c>
      <c r="N203" s="11" t="s">
        <v>34</v>
      </c>
      <c r="O203" s="11"/>
      <c r="P203" s="11"/>
    </row>
    <row r="204" s="4" customFormat="1" ht="54" customHeight="1" spans="1:16">
      <c r="A204" s="67" t="s">
        <v>1050</v>
      </c>
      <c r="B204" s="11">
        <v>1</v>
      </c>
      <c r="C204" s="11" t="s">
        <v>24</v>
      </c>
      <c r="D204" s="11" t="s">
        <v>74</v>
      </c>
      <c r="E204" s="11">
        <v>1</v>
      </c>
      <c r="F204" s="44" t="s">
        <v>1051</v>
      </c>
      <c r="G204" s="67" t="s">
        <v>1052</v>
      </c>
      <c r="H204" s="11">
        <v>2022</v>
      </c>
      <c r="I204" s="11">
        <f t="shared" si="5"/>
        <v>200</v>
      </c>
      <c r="J204" s="22">
        <v>200</v>
      </c>
      <c r="K204" s="22"/>
      <c r="L204" s="22"/>
      <c r="M204" s="11" t="s">
        <v>350</v>
      </c>
      <c r="N204" s="11" t="s">
        <v>34</v>
      </c>
      <c r="O204" s="11"/>
      <c r="P204" s="11"/>
    </row>
    <row r="205" s="4" customFormat="1" ht="54" customHeight="1" spans="1:16">
      <c r="A205" s="67" t="s">
        <v>1053</v>
      </c>
      <c r="B205" s="11">
        <v>1</v>
      </c>
      <c r="C205" s="11" t="s">
        <v>24</v>
      </c>
      <c r="D205" s="11" t="s">
        <v>74</v>
      </c>
      <c r="E205" s="11">
        <v>1</v>
      </c>
      <c r="F205" s="44" t="s">
        <v>1054</v>
      </c>
      <c r="G205" s="67" t="s">
        <v>1055</v>
      </c>
      <c r="H205" s="11">
        <v>2022</v>
      </c>
      <c r="I205" s="11">
        <f t="shared" si="5"/>
        <v>200</v>
      </c>
      <c r="J205" s="22">
        <v>200</v>
      </c>
      <c r="K205" s="22"/>
      <c r="L205" s="22"/>
      <c r="M205" s="11" t="s">
        <v>350</v>
      </c>
      <c r="N205" s="11" t="s">
        <v>34</v>
      </c>
      <c r="O205" s="11"/>
      <c r="P205" s="11"/>
    </row>
    <row r="206" s="4" customFormat="1" ht="54" customHeight="1" spans="1:16">
      <c r="A206" s="67" t="s">
        <v>1056</v>
      </c>
      <c r="B206" s="11">
        <v>1</v>
      </c>
      <c r="C206" s="11" t="s">
        <v>24</v>
      </c>
      <c r="D206" s="11" t="s">
        <v>74</v>
      </c>
      <c r="E206" s="11">
        <v>1</v>
      </c>
      <c r="F206" s="44" t="s">
        <v>1057</v>
      </c>
      <c r="G206" s="67" t="s">
        <v>1058</v>
      </c>
      <c r="H206" s="11">
        <v>2022</v>
      </c>
      <c r="I206" s="11">
        <f t="shared" si="5"/>
        <v>200</v>
      </c>
      <c r="J206" s="22">
        <v>200</v>
      </c>
      <c r="K206" s="22"/>
      <c r="L206" s="22"/>
      <c r="M206" s="11" t="s">
        <v>350</v>
      </c>
      <c r="N206" s="11" t="s">
        <v>34</v>
      </c>
      <c r="O206" s="11"/>
      <c r="P206" s="11"/>
    </row>
    <row r="207" s="4" customFormat="1" ht="54" customHeight="1" spans="1:16">
      <c r="A207" s="67" t="s">
        <v>1059</v>
      </c>
      <c r="B207" s="11">
        <v>1</v>
      </c>
      <c r="C207" s="11" t="s">
        <v>24</v>
      </c>
      <c r="D207" s="11" t="s">
        <v>74</v>
      </c>
      <c r="E207" s="11">
        <v>1</v>
      </c>
      <c r="F207" s="44" t="s">
        <v>1060</v>
      </c>
      <c r="G207" s="67" t="s">
        <v>1061</v>
      </c>
      <c r="H207" s="11">
        <v>2022</v>
      </c>
      <c r="I207" s="11">
        <f t="shared" si="5"/>
        <v>131</v>
      </c>
      <c r="J207" s="22">
        <v>131</v>
      </c>
      <c r="K207" s="22"/>
      <c r="L207" s="22"/>
      <c r="M207" s="11" t="s">
        <v>350</v>
      </c>
      <c r="N207" s="11" t="s">
        <v>34</v>
      </c>
      <c r="O207" s="11"/>
      <c r="P207" s="11"/>
    </row>
    <row r="208" s="4" customFormat="1" ht="54" customHeight="1" spans="1:16">
      <c r="A208" s="67" t="s">
        <v>1062</v>
      </c>
      <c r="B208" s="11">
        <v>1</v>
      </c>
      <c r="C208" s="11" t="s">
        <v>24</v>
      </c>
      <c r="D208" s="11" t="s">
        <v>74</v>
      </c>
      <c r="E208" s="11">
        <v>1</v>
      </c>
      <c r="F208" s="44" t="s">
        <v>1063</v>
      </c>
      <c r="G208" s="67" t="s">
        <v>1064</v>
      </c>
      <c r="H208" s="11">
        <v>2022</v>
      </c>
      <c r="I208" s="11">
        <f t="shared" si="5"/>
        <v>157.65</v>
      </c>
      <c r="J208" s="22">
        <v>157.65</v>
      </c>
      <c r="K208" s="22"/>
      <c r="L208" s="22"/>
      <c r="M208" s="11" t="s">
        <v>350</v>
      </c>
      <c r="N208" s="11" t="s">
        <v>34</v>
      </c>
      <c r="O208" s="11"/>
      <c r="P208" s="11"/>
    </row>
    <row r="209" s="4" customFormat="1" ht="54" customHeight="1" spans="1:16">
      <c r="A209" s="67" t="s">
        <v>1065</v>
      </c>
      <c r="B209" s="11">
        <v>1</v>
      </c>
      <c r="C209" s="11" t="s">
        <v>24</v>
      </c>
      <c r="D209" s="11" t="s">
        <v>74</v>
      </c>
      <c r="E209" s="11">
        <v>1</v>
      </c>
      <c r="F209" s="44" t="s">
        <v>1066</v>
      </c>
      <c r="G209" s="67" t="s">
        <v>1067</v>
      </c>
      <c r="H209" s="11">
        <v>2022</v>
      </c>
      <c r="I209" s="11">
        <f t="shared" si="5"/>
        <v>139</v>
      </c>
      <c r="J209" s="22">
        <v>139</v>
      </c>
      <c r="K209" s="22"/>
      <c r="L209" s="22"/>
      <c r="M209" s="11" t="s">
        <v>350</v>
      </c>
      <c r="N209" s="11" t="s">
        <v>34</v>
      </c>
      <c r="O209" s="11"/>
      <c r="P209" s="11"/>
    </row>
    <row r="210" s="4" customFormat="1" ht="85" customHeight="1" spans="1:16">
      <c r="A210" s="67" t="s">
        <v>1068</v>
      </c>
      <c r="B210" s="11">
        <v>1</v>
      </c>
      <c r="C210" s="11" t="s">
        <v>24</v>
      </c>
      <c r="D210" s="11" t="s">
        <v>74</v>
      </c>
      <c r="E210" s="11">
        <v>1</v>
      </c>
      <c r="F210" s="44" t="s">
        <v>1069</v>
      </c>
      <c r="G210" s="67" t="s">
        <v>1070</v>
      </c>
      <c r="H210" s="11">
        <v>2022</v>
      </c>
      <c r="I210" s="11">
        <f t="shared" si="5"/>
        <v>200</v>
      </c>
      <c r="J210" s="22">
        <v>200</v>
      </c>
      <c r="K210" s="22"/>
      <c r="L210" s="22"/>
      <c r="M210" s="11" t="s">
        <v>350</v>
      </c>
      <c r="N210" s="11" t="s">
        <v>34</v>
      </c>
      <c r="O210" s="11"/>
      <c r="P210" s="11"/>
    </row>
    <row r="211" s="4" customFormat="1" ht="54" customHeight="1" spans="1:16">
      <c r="A211" s="67" t="s">
        <v>1071</v>
      </c>
      <c r="B211" s="11">
        <v>1</v>
      </c>
      <c r="C211" s="11" t="s">
        <v>24</v>
      </c>
      <c r="D211" s="11" t="s">
        <v>74</v>
      </c>
      <c r="E211" s="11">
        <v>1</v>
      </c>
      <c r="F211" s="44" t="s">
        <v>1072</v>
      </c>
      <c r="G211" s="67" t="s">
        <v>1073</v>
      </c>
      <c r="H211" s="11">
        <v>2022</v>
      </c>
      <c r="I211" s="11">
        <f t="shared" si="5"/>
        <v>100</v>
      </c>
      <c r="J211" s="22"/>
      <c r="K211" s="12">
        <v>100</v>
      </c>
      <c r="L211" s="22"/>
      <c r="M211" s="11" t="s">
        <v>350</v>
      </c>
      <c r="N211" s="11" t="s">
        <v>34</v>
      </c>
      <c r="O211" s="11"/>
      <c r="P211" s="11"/>
    </row>
    <row r="212" s="4" customFormat="1" ht="54" customHeight="1" spans="1:16">
      <c r="A212" s="67" t="s">
        <v>1074</v>
      </c>
      <c r="B212" s="11">
        <v>1</v>
      </c>
      <c r="C212" s="11" t="s">
        <v>24</v>
      </c>
      <c r="D212" s="11" t="s">
        <v>74</v>
      </c>
      <c r="E212" s="11">
        <v>1</v>
      </c>
      <c r="F212" s="44" t="s">
        <v>1075</v>
      </c>
      <c r="G212" s="67" t="s">
        <v>1076</v>
      </c>
      <c r="H212" s="11">
        <v>2022</v>
      </c>
      <c r="I212" s="11">
        <f t="shared" si="5"/>
        <v>68</v>
      </c>
      <c r="J212" s="22"/>
      <c r="K212" s="12">
        <v>68</v>
      </c>
      <c r="L212" s="22"/>
      <c r="M212" s="11" t="s">
        <v>350</v>
      </c>
      <c r="N212" s="11" t="s">
        <v>34</v>
      </c>
      <c r="O212" s="11"/>
      <c r="P212" s="11"/>
    </row>
    <row r="213" s="4" customFormat="1" ht="54" customHeight="1" spans="1:16">
      <c r="A213" s="67" t="s">
        <v>1077</v>
      </c>
      <c r="B213" s="11">
        <v>1</v>
      </c>
      <c r="C213" s="11" t="s">
        <v>24</v>
      </c>
      <c r="D213" s="11" t="s">
        <v>74</v>
      </c>
      <c r="E213" s="11">
        <v>1</v>
      </c>
      <c r="F213" s="44" t="s">
        <v>1078</v>
      </c>
      <c r="G213" s="67" t="s">
        <v>717</v>
      </c>
      <c r="H213" s="11">
        <v>2022</v>
      </c>
      <c r="I213" s="11">
        <f t="shared" si="5"/>
        <v>64.5</v>
      </c>
      <c r="J213" s="22">
        <v>64.5</v>
      </c>
      <c r="K213" s="22"/>
      <c r="L213" s="22"/>
      <c r="M213" s="11" t="s">
        <v>350</v>
      </c>
      <c r="N213" s="11" t="s">
        <v>34</v>
      </c>
      <c r="O213" s="11"/>
      <c r="P213" s="11"/>
    </row>
    <row r="214" s="4" customFormat="1" ht="54" customHeight="1" spans="1:16">
      <c r="A214" s="67" t="s">
        <v>1079</v>
      </c>
      <c r="B214" s="11">
        <v>1</v>
      </c>
      <c r="C214" s="11" t="s">
        <v>24</v>
      </c>
      <c r="D214" s="11" t="s">
        <v>74</v>
      </c>
      <c r="E214" s="11">
        <v>1</v>
      </c>
      <c r="F214" s="44" t="s">
        <v>1080</v>
      </c>
      <c r="G214" s="67" t="s">
        <v>687</v>
      </c>
      <c r="H214" s="11">
        <v>2022</v>
      </c>
      <c r="I214" s="11">
        <f t="shared" si="5"/>
        <v>30</v>
      </c>
      <c r="J214" s="22">
        <v>30</v>
      </c>
      <c r="K214" s="22"/>
      <c r="L214" s="22"/>
      <c r="M214" s="11" t="s">
        <v>350</v>
      </c>
      <c r="N214" s="11" t="s">
        <v>34</v>
      </c>
      <c r="O214" s="11"/>
      <c r="P214" s="11"/>
    </row>
    <row r="215" s="4" customFormat="1" ht="54" customHeight="1" spans="1:16">
      <c r="A215" s="67" t="s">
        <v>1081</v>
      </c>
      <c r="B215" s="11">
        <v>1</v>
      </c>
      <c r="C215" s="11" t="s">
        <v>24</v>
      </c>
      <c r="D215" s="11" t="s">
        <v>74</v>
      </c>
      <c r="E215" s="11">
        <v>1</v>
      </c>
      <c r="F215" s="44" t="s">
        <v>1082</v>
      </c>
      <c r="G215" s="67" t="s">
        <v>1083</v>
      </c>
      <c r="H215" s="11">
        <v>2022</v>
      </c>
      <c r="I215" s="11">
        <f t="shared" si="5"/>
        <v>150</v>
      </c>
      <c r="J215" s="22">
        <v>150</v>
      </c>
      <c r="K215" s="22"/>
      <c r="L215" s="22"/>
      <c r="M215" s="11" t="s">
        <v>350</v>
      </c>
      <c r="N215" s="11" t="s">
        <v>34</v>
      </c>
      <c r="O215" s="11"/>
      <c r="P215" s="11"/>
    </row>
    <row r="216" s="4" customFormat="1" ht="54" customHeight="1" spans="1:16">
      <c r="A216" s="67" t="s">
        <v>1084</v>
      </c>
      <c r="B216" s="11">
        <v>1</v>
      </c>
      <c r="C216" s="11" t="s">
        <v>24</v>
      </c>
      <c r="D216" s="11" t="s">
        <v>74</v>
      </c>
      <c r="E216" s="11">
        <v>1</v>
      </c>
      <c r="F216" s="44" t="s">
        <v>1085</v>
      </c>
      <c r="G216" s="67" t="s">
        <v>720</v>
      </c>
      <c r="H216" s="11">
        <v>2022</v>
      </c>
      <c r="I216" s="11">
        <f t="shared" si="5"/>
        <v>78</v>
      </c>
      <c r="J216" s="22">
        <v>78</v>
      </c>
      <c r="K216" s="22"/>
      <c r="L216" s="22"/>
      <c r="M216" s="11" t="s">
        <v>350</v>
      </c>
      <c r="N216" s="11" t="s">
        <v>34</v>
      </c>
      <c r="O216" s="11"/>
      <c r="P216" s="11"/>
    </row>
    <row r="217" s="4" customFormat="1" ht="54" customHeight="1" spans="1:16">
      <c r="A217" s="67" t="s">
        <v>1086</v>
      </c>
      <c r="B217" s="11">
        <v>1</v>
      </c>
      <c r="C217" s="11" t="s">
        <v>24</v>
      </c>
      <c r="D217" s="11" t="s">
        <v>74</v>
      </c>
      <c r="E217" s="11">
        <v>1</v>
      </c>
      <c r="F217" s="44" t="s">
        <v>1087</v>
      </c>
      <c r="G217" s="67" t="s">
        <v>1088</v>
      </c>
      <c r="H217" s="11">
        <v>2022</v>
      </c>
      <c r="I217" s="11">
        <f t="shared" si="5"/>
        <v>150</v>
      </c>
      <c r="J217" s="22">
        <v>150</v>
      </c>
      <c r="K217" s="22"/>
      <c r="L217" s="22"/>
      <c r="M217" s="11" t="s">
        <v>350</v>
      </c>
      <c r="N217" s="11" t="s">
        <v>34</v>
      </c>
      <c r="O217" s="11"/>
      <c r="P217" s="11"/>
    </row>
    <row r="218" s="4" customFormat="1" ht="54" customHeight="1" spans="1:16">
      <c r="A218" s="67" t="s">
        <v>1089</v>
      </c>
      <c r="B218" s="11">
        <v>1</v>
      </c>
      <c r="C218" s="11" t="s">
        <v>24</v>
      </c>
      <c r="D218" s="11" t="s">
        <v>74</v>
      </c>
      <c r="E218" s="11">
        <v>1</v>
      </c>
      <c r="F218" s="44" t="s">
        <v>1090</v>
      </c>
      <c r="G218" s="67" t="s">
        <v>1091</v>
      </c>
      <c r="H218" s="11">
        <v>2022</v>
      </c>
      <c r="I218" s="11">
        <f t="shared" si="5"/>
        <v>150</v>
      </c>
      <c r="J218" s="22">
        <v>150</v>
      </c>
      <c r="K218" s="22"/>
      <c r="L218" s="22"/>
      <c r="M218" s="11" t="s">
        <v>350</v>
      </c>
      <c r="N218" s="11" t="s">
        <v>34</v>
      </c>
      <c r="O218" s="11"/>
      <c r="P218" s="11"/>
    </row>
    <row r="219" s="4" customFormat="1" ht="54" customHeight="1" spans="1:16">
      <c r="A219" s="67" t="s">
        <v>1092</v>
      </c>
      <c r="B219" s="11">
        <v>1</v>
      </c>
      <c r="C219" s="11" t="s">
        <v>24</v>
      </c>
      <c r="D219" s="11" t="s">
        <v>74</v>
      </c>
      <c r="E219" s="11">
        <v>1</v>
      </c>
      <c r="F219" s="44" t="s">
        <v>1093</v>
      </c>
      <c r="G219" s="67" t="s">
        <v>1094</v>
      </c>
      <c r="H219" s="11">
        <v>2022</v>
      </c>
      <c r="I219" s="11">
        <f t="shared" si="5"/>
        <v>150</v>
      </c>
      <c r="J219" s="22">
        <v>150</v>
      </c>
      <c r="K219" s="22"/>
      <c r="L219" s="22"/>
      <c r="M219" s="11" t="s">
        <v>350</v>
      </c>
      <c r="N219" s="11" t="s">
        <v>34</v>
      </c>
      <c r="O219" s="11"/>
      <c r="P219" s="11"/>
    </row>
    <row r="220" s="4" customFormat="1" ht="54" customHeight="1" spans="1:16">
      <c r="A220" s="67" t="s">
        <v>1095</v>
      </c>
      <c r="B220" s="11">
        <v>1</v>
      </c>
      <c r="C220" s="11" t="s">
        <v>24</v>
      </c>
      <c r="D220" s="11" t="s">
        <v>74</v>
      </c>
      <c r="E220" s="11">
        <v>1</v>
      </c>
      <c r="F220" s="44" t="s">
        <v>1096</v>
      </c>
      <c r="G220" s="67" t="s">
        <v>1097</v>
      </c>
      <c r="H220" s="11">
        <v>2022</v>
      </c>
      <c r="I220" s="11">
        <f t="shared" si="5"/>
        <v>150</v>
      </c>
      <c r="J220" s="22">
        <v>150</v>
      </c>
      <c r="K220" s="22"/>
      <c r="L220" s="22"/>
      <c r="M220" s="11" t="s">
        <v>350</v>
      </c>
      <c r="N220" s="11" t="s">
        <v>34</v>
      </c>
      <c r="O220" s="11"/>
      <c r="P220" s="11"/>
    </row>
    <row r="221" s="4" customFormat="1" ht="54" customHeight="1" spans="1:16">
      <c r="A221" s="67" t="s">
        <v>1098</v>
      </c>
      <c r="B221" s="11">
        <v>1</v>
      </c>
      <c r="C221" s="11" t="s">
        <v>24</v>
      </c>
      <c r="D221" s="11" t="s">
        <v>74</v>
      </c>
      <c r="E221" s="11">
        <v>1</v>
      </c>
      <c r="F221" s="44" t="s">
        <v>1099</v>
      </c>
      <c r="G221" s="67" t="s">
        <v>1100</v>
      </c>
      <c r="H221" s="11">
        <v>2022</v>
      </c>
      <c r="I221" s="11">
        <f t="shared" si="5"/>
        <v>200</v>
      </c>
      <c r="J221" s="22">
        <v>200</v>
      </c>
      <c r="K221" s="22"/>
      <c r="L221" s="22"/>
      <c r="M221" s="11" t="s">
        <v>350</v>
      </c>
      <c r="N221" s="11" t="s">
        <v>34</v>
      </c>
      <c r="O221" s="11"/>
      <c r="P221" s="11"/>
    </row>
    <row r="222" s="4" customFormat="1" ht="54" customHeight="1" spans="1:16">
      <c r="A222" s="67" t="s">
        <v>1101</v>
      </c>
      <c r="B222" s="11">
        <v>1</v>
      </c>
      <c r="C222" s="11" t="s">
        <v>24</v>
      </c>
      <c r="D222" s="11" t="s">
        <v>74</v>
      </c>
      <c r="E222" s="11">
        <v>1</v>
      </c>
      <c r="F222" s="44" t="s">
        <v>1102</v>
      </c>
      <c r="G222" s="67" t="s">
        <v>1103</v>
      </c>
      <c r="H222" s="11">
        <v>2022</v>
      </c>
      <c r="I222" s="11">
        <f t="shared" si="5"/>
        <v>100</v>
      </c>
      <c r="J222" s="22">
        <v>100</v>
      </c>
      <c r="K222" s="22"/>
      <c r="L222" s="22"/>
      <c r="M222" s="11" t="s">
        <v>350</v>
      </c>
      <c r="N222" s="11" t="s">
        <v>34</v>
      </c>
      <c r="O222" s="11"/>
      <c r="P222" s="11"/>
    </row>
    <row r="223" s="4" customFormat="1" ht="54" customHeight="1" spans="1:16">
      <c r="A223" s="67" t="s">
        <v>1104</v>
      </c>
      <c r="B223" s="11">
        <v>1</v>
      </c>
      <c r="C223" s="11" t="s">
        <v>24</v>
      </c>
      <c r="D223" s="11" t="s">
        <v>74</v>
      </c>
      <c r="E223" s="11">
        <v>1</v>
      </c>
      <c r="F223" s="44" t="s">
        <v>1105</v>
      </c>
      <c r="G223" s="67" t="s">
        <v>723</v>
      </c>
      <c r="H223" s="11">
        <v>2022</v>
      </c>
      <c r="I223" s="11">
        <f t="shared" si="5"/>
        <v>117</v>
      </c>
      <c r="J223" s="22">
        <v>117</v>
      </c>
      <c r="K223" s="22"/>
      <c r="L223" s="22"/>
      <c r="M223" s="11" t="s">
        <v>350</v>
      </c>
      <c r="N223" s="11" t="s">
        <v>34</v>
      </c>
      <c r="O223" s="11"/>
      <c r="P223" s="11"/>
    </row>
    <row r="224" s="4" customFormat="1" ht="54" customHeight="1" spans="1:16">
      <c r="A224" s="67" t="s">
        <v>1106</v>
      </c>
      <c r="B224" s="11">
        <v>1</v>
      </c>
      <c r="C224" s="11" t="s">
        <v>24</v>
      </c>
      <c r="D224" s="11" t="s">
        <v>74</v>
      </c>
      <c r="E224" s="11">
        <v>1</v>
      </c>
      <c r="F224" s="44" t="s">
        <v>1107</v>
      </c>
      <c r="G224" s="67" t="s">
        <v>726</v>
      </c>
      <c r="H224" s="11">
        <v>2022</v>
      </c>
      <c r="I224" s="11">
        <f t="shared" si="5"/>
        <v>121.2</v>
      </c>
      <c r="J224" s="22">
        <v>121.2</v>
      </c>
      <c r="K224" s="22"/>
      <c r="L224" s="22"/>
      <c r="M224" s="11" t="s">
        <v>350</v>
      </c>
      <c r="N224" s="11" t="s">
        <v>34</v>
      </c>
      <c r="O224" s="11"/>
      <c r="P224" s="11"/>
    </row>
    <row r="225" s="4" customFormat="1" ht="54" customHeight="1" spans="1:16">
      <c r="A225" s="67" t="s">
        <v>1108</v>
      </c>
      <c r="B225" s="11">
        <v>1</v>
      </c>
      <c r="C225" s="11" t="s">
        <v>24</v>
      </c>
      <c r="D225" s="11" t="s">
        <v>74</v>
      </c>
      <c r="E225" s="11">
        <v>1</v>
      </c>
      <c r="F225" s="44" t="s">
        <v>1109</v>
      </c>
      <c r="G225" s="67" t="s">
        <v>732</v>
      </c>
      <c r="H225" s="11">
        <v>2022</v>
      </c>
      <c r="I225" s="11">
        <f t="shared" si="5"/>
        <v>45</v>
      </c>
      <c r="J225" s="22">
        <v>45</v>
      </c>
      <c r="K225" s="22"/>
      <c r="L225" s="22"/>
      <c r="M225" s="11" t="s">
        <v>350</v>
      </c>
      <c r="N225" s="11" t="s">
        <v>34</v>
      </c>
      <c r="O225" s="11"/>
      <c r="P225" s="11"/>
    </row>
    <row r="226" s="4" customFormat="1" ht="54" customHeight="1" spans="1:16">
      <c r="A226" s="67" t="s">
        <v>1110</v>
      </c>
      <c r="B226" s="11">
        <v>1</v>
      </c>
      <c r="C226" s="11" t="s">
        <v>24</v>
      </c>
      <c r="D226" s="11" t="s">
        <v>74</v>
      </c>
      <c r="E226" s="11">
        <v>1</v>
      </c>
      <c r="F226" s="44" t="s">
        <v>1111</v>
      </c>
      <c r="G226" s="67" t="s">
        <v>735</v>
      </c>
      <c r="H226" s="11">
        <v>2022</v>
      </c>
      <c r="I226" s="11">
        <f t="shared" si="5"/>
        <v>115</v>
      </c>
      <c r="J226" s="22">
        <v>115</v>
      </c>
      <c r="K226" s="22"/>
      <c r="L226" s="22"/>
      <c r="M226" s="11" t="s">
        <v>350</v>
      </c>
      <c r="N226" s="11" t="s">
        <v>34</v>
      </c>
      <c r="O226" s="11"/>
      <c r="P226" s="11"/>
    </row>
    <row r="227" s="4" customFormat="1" ht="54" customHeight="1" spans="1:16">
      <c r="A227" s="67" t="s">
        <v>1112</v>
      </c>
      <c r="B227" s="11">
        <v>1</v>
      </c>
      <c r="C227" s="11" t="s">
        <v>24</v>
      </c>
      <c r="D227" s="11" t="s">
        <v>74</v>
      </c>
      <c r="E227" s="11">
        <v>1</v>
      </c>
      <c r="F227" s="44" t="s">
        <v>1113</v>
      </c>
      <c r="G227" s="67" t="s">
        <v>1114</v>
      </c>
      <c r="H227" s="11">
        <v>2022</v>
      </c>
      <c r="I227" s="11">
        <f t="shared" si="5"/>
        <v>150</v>
      </c>
      <c r="J227" s="22">
        <v>150</v>
      </c>
      <c r="K227" s="22"/>
      <c r="L227" s="22"/>
      <c r="M227" s="11" t="s">
        <v>350</v>
      </c>
      <c r="N227" s="11" t="s">
        <v>34</v>
      </c>
      <c r="O227" s="11"/>
      <c r="P227" s="11"/>
    </row>
    <row r="228" s="4" customFormat="1" ht="54" customHeight="1" spans="1:16">
      <c r="A228" s="67" t="s">
        <v>1115</v>
      </c>
      <c r="B228" s="11">
        <v>1</v>
      </c>
      <c r="C228" s="11" t="s">
        <v>24</v>
      </c>
      <c r="D228" s="11" t="s">
        <v>74</v>
      </c>
      <c r="E228" s="11">
        <v>1</v>
      </c>
      <c r="F228" s="44" t="s">
        <v>1116</v>
      </c>
      <c r="G228" s="67" t="s">
        <v>773</v>
      </c>
      <c r="H228" s="11">
        <v>2022</v>
      </c>
      <c r="I228" s="11">
        <f t="shared" si="5"/>
        <v>120</v>
      </c>
      <c r="J228" s="22">
        <v>120</v>
      </c>
      <c r="K228" s="22"/>
      <c r="L228" s="22"/>
      <c r="M228" s="11" t="s">
        <v>350</v>
      </c>
      <c r="N228" s="11" t="s">
        <v>34</v>
      </c>
      <c r="O228" s="11"/>
      <c r="P228" s="11"/>
    </row>
    <row r="229" s="4" customFormat="1" ht="54" customHeight="1" spans="1:16">
      <c r="A229" s="67" t="s">
        <v>1117</v>
      </c>
      <c r="B229" s="11">
        <v>1</v>
      </c>
      <c r="C229" s="11" t="s">
        <v>24</v>
      </c>
      <c r="D229" s="11" t="s">
        <v>74</v>
      </c>
      <c r="E229" s="11">
        <v>1</v>
      </c>
      <c r="F229" s="44" t="s">
        <v>1118</v>
      </c>
      <c r="G229" s="67" t="s">
        <v>776</v>
      </c>
      <c r="H229" s="11">
        <v>2022</v>
      </c>
      <c r="I229" s="11">
        <f t="shared" si="5"/>
        <v>98</v>
      </c>
      <c r="J229" s="22">
        <v>98</v>
      </c>
      <c r="K229" s="22"/>
      <c r="L229" s="22"/>
      <c r="M229" s="11" t="s">
        <v>350</v>
      </c>
      <c r="N229" s="11" t="s">
        <v>34</v>
      </c>
      <c r="O229" s="11"/>
      <c r="P229" s="11"/>
    </row>
    <row r="230" s="4" customFormat="1" ht="54" customHeight="1" spans="1:16">
      <c r="A230" s="67" t="s">
        <v>1119</v>
      </c>
      <c r="B230" s="11">
        <v>1</v>
      </c>
      <c r="C230" s="11" t="s">
        <v>24</v>
      </c>
      <c r="D230" s="11" t="s">
        <v>74</v>
      </c>
      <c r="E230" s="11">
        <v>1</v>
      </c>
      <c r="F230" s="44" t="s">
        <v>1120</v>
      </c>
      <c r="G230" s="67" t="s">
        <v>738</v>
      </c>
      <c r="H230" s="11">
        <v>2022</v>
      </c>
      <c r="I230" s="11">
        <f t="shared" si="5"/>
        <v>102</v>
      </c>
      <c r="J230" s="22">
        <v>102</v>
      </c>
      <c r="K230" s="22"/>
      <c r="L230" s="22"/>
      <c r="M230" s="11" t="s">
        <v>350</v>
      </c>
      <c r="N230" s="11" t="s">
        <v>34</v>
      </c>
      <c r="O230" s="11"/>
      <c r="P230" s="11"/>
    </row>
    <row r="231" s="4" customFormat="1" ht="54" customHeight="1" spans="1:16">
      <c r="A231" s="67" t="s">
        <v>1121</v>
      </c>
      <c r="B231" s="11">
        <v>1</v>
      </c>
      <c r="C231" s="11" t="s">
        <v>24</v>
      </c>
      <c r="D231" s="11" t="s">
        <v>74</v>
      </c>
      <c r="E231" s="11">
        <v>1</v>
      </c>
      <c r="F231" s="44" t="s">
        <v>1122</v>
      </c>
      <c r="G231" s="67" t="s">
        <v>741</v>
      </c>
      <c r="H231" s="11">
        <v>2022</v>
      </c>
      <c r="I231" s="11">
        <f t="shared" si="5"/>
        <v>102</v>
      </c>
      <c r="J231" s="22">
        <v>102</v>
      </c>
      <c r="K231" s="22"/>
      <c r="L231" s="22"/>
      <c r="M231" s="11" t="s">
        <v>350</v>
      </c>
      <c r="N231" s="11" t="s">
        <v>34</v>
      </c>
      <c r="O231" s="11"/>
      <c r="P231" s="11"/>
    </row>
    <row r="232" s="4" customFormat="1" ht="54" customHeight="1" spans="1:16">
      <c r="A232" s="67" t="s">
        <v>1123</v>
      </c>
      <c r="B232" s="11">
        <v>1</v>
      </c>
      <c r="C232" s="11" t="s">
        <v>24</v>
      </c>
      <c r="D232" s="11" t="s">
        <v>74</v>
      </c>
      <c r="E232" s="11">
        <v>1</v>
      </c>
      <c r="F232" s="44" t="s">
        <v>1124</v>
      </c>
      <c r="G232" s="67" t="s">
        <v>1125</v>
      </c>
      <c r="H232" s="11">
        <v>2022</v>
      </c>
      <c r="I232" s="11">
        <f t="shared" si="5"/>
        <v>150</v>
      </c>
      <c r="J232" s="22">
        <v>150</v>
      </c>
      <c r="K232" s="22"/>
      <c r="L232" s="22"/>
      <c r="M232" s="11" t="s">
        <v>350</v>
      </c>
      <c r="N232" s="11" t="s">
        <v>34</v>
      </c>
      <c r="O232" s="11"/>
      <c r="P232" s="11"/>
    </row>
    <row r="233" s="4" customFormat="1" ht="54" customHeight="1" spans="1:16">
      <c r="A233" s="67" t="s">
        <v>1126</v>
      </c>
      <c r="B233" s="11">
        <v>1</v>
      </c>
      <c r="C233" s="11" t="s">
        <v>24</v>
      </c>
      <c r="D233" s="11" t="s">
        <v>74</v>
      </c>
      <c r="E233" s="11">
        <v>1</v>
      </c>
      <c r="F233" s="44" t="s">
        <v>1127</v>
      </c>
      <c r="G233" s="67" t="s">
        <v>1128</v>
      </c>
      <c r="H233" s="11">
        <v>2022</v>
      </c>
      <c r="I233" s="11">
        <f t="shared" si="5"/>
        <v>150</v>
      </c>
      <c r="J233" s="22">
        <v>150</v>
      </c>
      <c r="K233" s="22"/>
      <c r="L233" s="22"/>
      <c r="M233" s="11" t="s">
        <v>350</v>
      </c>
      <c r="N233" s="11" t="s">
        <v>34</v>
      </c>
      <c r="O233" s="11"/>
      <c r="P233" s="11"/>
    </row>
    <row r="234" s="4" customFormat="1" ht="54" customHeight="1" spans="1:16">
      <c r="A234" s="67" t="s">
        <v>1129</v>
      </c>
      <c r="B234" s="11">
        <v>1</v>
      </c>
      <c r="C234" s="11" t="s">
        <v>24</v>
      </c>
      <c r="D234" s="11" t="s">
        <v>74</v>
      </c>
      <c r="E234" s="11">
        <v>1</v>
      </c>
      <c r="F234" s="44" t="s">
        <v>1130</v>
      </c>
      <c r="G234" s="67" t="s">
        <v>1131</v>
      </c>
      <c r="H234" s="11">
        <v>2022</v>
      </c>
      <c r="I234" s="11">
        <f t="shared" si="5"/>
        <v>139.6</v>
      </c>
      <c r="J234" s="22">
        <v>139.6</v>
      </c>
      <c r="K234" s="22"/>
      <c r="L234" s="22"/>
      <c r="M234" s="11" t="s">
        <v>350</v>
      </c>
      <c r="N234" s="11" t="s">
        <v>34</v>
      </c>
      <c r="O234" s="11"/>
      <c r="P234" s="11"/>
    </row>
    <row r="235" s="4" customFormat="1" ht="54" customHeight="1" spans="1:16">
      <c r="A235" s="67" t="s">
        <v>1132</v>
      </c>
      <c r="B235" s="11">
        <v>1</v>
      </c>
      <c r="C235" s="11" t="s">
        <v>24</v>
      </c>
      <c r="D235" s="11" t="s">
        <v>74</v>
      </c>
      <c r="E235" s="11">
        <v>1</v>
      </c>
      <c r="F235" s="44" t="s">
        <v>1133</v>
      </c>
      <c r="G235" s="67" t="s">
        <v>1134</v>
      </c>
      <c r="H235" s="11">
        <v>2022</v>
      </c>
      <c r="I235" s="11">
        <f t="shared" si="5"/>
        <v>139.1</v>
      </c>
      <c r="J235" s="22">
        <v>139.1</v>
      </c>
      <c r="K235" s="22"/>
      <c r="L235" s="22"/>
      <c r="M235" s="11" t="s">
        <v>350</v>
      </c>
      <c r="N235" s="11" t="s">
        <v>34</v>
      </c>
      <c r="O235" s="11"/>
      <c r="P235" s="11"/>
    </row>
    <row r="236" s="4" customFormat="1" ht="54" customHeight="1" spans="1:16">
      <c r="A236" s="67" t="s">
        <v>1135</v>
      </c>
      <c r="B236" s="11">
        <v>1</v>
      </c>
      <c r="C236" s="11" t="s">
        <v>24</v>
      </c>
      <c r="D236" s="11" t="s">
        <v>74</v>
      </c>
      <c r="E236" s="11">
        <v>1</v>
      </c>
      <c r="F236" s="44" t="s">
        <v>1136</v>
      </c>
      <c r="G236" s="67" t="s">
        <v>1137</v>
      </c>
      <c r="H236" s="11">
        <v>2022</v>
      </c>
      <c r="I236" s="11">
        <f t="shared" si="5"/>
        <v>150</v>
      </c>
      <c r="J236" s="22">
        <v>150</v>
      </c>
      <c r="K236" s="22"/>
      <c r="L236" s="22"/>
      <c r="M236" s="11" t="s">
        <v>350</v>
      </c>
      <c r="N236" s="11" t="s">
        <v>34</v>
      </c>
      <c r="O236" s="11"/>
      <c r="P236" s="11"/>
    </row>
    <row r="237" s="4" customFormat="1" ht="54" customHeight="1" spans="1:16">
      <c r="A237" s="67" t="s">
        <v>1138</v>
      </c>
      <c r="B237" s="11">
        <v>1</v>
      </c>
      <c r="C237" s="11" t="s">
        <v>24</v>
      </c>
      <c r="D237" s="11" t="s">
        <v>74</v>
      </c>
      <c r="E237" s="11">
        <v>1</v>
      </c>
      <c r="F237" s="44" t="s">
        <v>1139</v>
      </c>
      <c r="G237" s="67" t="s">
        <v>1140</v>
      </c>
      <c r="H237" s="11">
        <v>2022</v>
      </c>
      <c r="I237" s="11">
        <f t="shared" si="5"/>
        <v>150</v>
      </c>
      <c r="J237" s="22">
        <v>150</v>
      </c>
      <c r="K237" s="22"/>
      <c r="L237" s="22"/>
      <c r="M237" s="11" t="s">
        <v>350</v>
      </c>
      <c r="N237" s="11" t="s">
        <v>34</v>
      </c>
      <c r="O237" s="11"/>
      <c r="P237" s="11"/>
    </row>
    <row r="238" s="4" customFormat="1" ht="54" customHeight="1" spans="1:16">
      <c r="A238" s="67" t="s">
        <v>2927</v>
      </c>
      <c r="B238" s="11">
        <v>1</v>
      </c>
      <c r="C238" s="11" t="s">
        <v>24</v>
      </c>
      <c r="D238" s="11" t="s">
        <v>74</v>
      </c>
      <c r="E238" s="11">
        <v>1</v>
      </c>
      <c r="F238" s="44" t="s">
        <v>1142</v>
      </c>
      <c r="G238" s="67" t="s">
        <v>1143</v>
      </c>
      <c r="H238" s="11">
        <v>2022</v>
      </c>
      <c r="I238" s="11">
        <f t="shared" si="5"/>
        <v>98</v>
      </c>
      <c r="J238" s="22">
        <v>98</v>
      </c>
      <c r="K238" s="22"/>
      <c r="L238" s="22"/>
      <c r="M238" s="11" t="s">
        <v>350</v>
      </c>
      <c r="N238" s="11" t="s">
        <v>34</v>
      </c>
      <c r="O238" s="11"/>
      <c r="P238" s="11"/>
    </row>
    <row r="239" s="4" customFormat="1" ht="54" customHeight="1" spans="1:16">
      <c r="A239" s="67" t="s">
        <v>1144</v>
      </c>
      <c r="B239" s="11">
        <v>1</v>
      </c>
      <c r="C239" s="11" t="s">
        <v>24</v>
      </c>
      <c r="D239" s="11" t="s">
        <v>74</v>
      </c>
      <c r="E239" s="11">
        <v>1</v>
      </c>
      <c r="F239" s="44" t="s">
        <v>1145</v>
      </c>
      <c r="G239" s="67" t="s">
        <v>1146</v>
      </c>
      <c r="H239" s="11">
        <v>2022</v>
      </c>
      <c r="I239" s="11">
        <f t="shared" si="5"/>
        <v>71.3</v>
      </c>
      <c r="J239" s="22">
        <v>71.3</v>
      </c>
      <c r="K239" s="22"/>
      <c r="L239" s="22"/>
      <c r="M239" s="11" t="s">
        <v>350</v>
      </c>
      <c r="N239" s="11" t="s">
        <v>34</v>
      </c>
      <c r="O239" s="11"/>
      <c r="P239" s="11"/>
    </row>
    <row r="240" s="4" customFormat="1" ht="54" customHeight="1" spans="1:16">
      <c r="A240" s="73" t="s">
        <v>1147</v>
      </c>
      <c r="B240" s="11">
        <v>1</v>
      </c>
      <c r="C240" s="11" t="s">
        <v>24</v>
      </c>
      <c r="D240" s="11" t="s">
        <v>74</v>
      </c>
      <c r="E240" s="11">
        <v>1</v>
      </c>
      <c r="F240" s="44" t="s">
        <v>1148</v>
      </c>
      <c r="G240" s="67" t="s">
        <v>711</v>
      </c>
      <c r="H240" s="11">
        <v>2022</v>
      </c>
      <c r="I240" s="11">
        <f t="shared" si="5"/>
        <v>26.2</v>
      </c>
      <c r="J240" s="22"/>
      <c r="K240" s="12">
        <v>26.2</v>
      </c>
      <c r="L240" s="22"/>
      <c r="M240" s="11" t="s">
        <v>350</v>
      </c>
      <c r="N240" s="11" t="s">
        <v>34</v>
      </c>
      <c r="O240" s="11"/>
      <c r="P240" s="11"/>
    </row>
    <row r="241" s="4" customFormat="1" ht="54" customHeight="1" spans="1:16">
      <c r="A241" s="67" t="s">
        <v>1149</v>
      </c>
      <c r="B241" s="11">
        <v>1</v>
      </c>
      <c r="C241" s="11" t="s">
        <v>24</v>
      </c>
      <c r="D241" s="11" t="s">
        <v>74</v>
      </c>
      <c r="E241" s="11">
        <v>1</v>
      </c>
      <c r="F241" s="44" t="s">
        <v>1150</v>
      </c>
      <c r="G241" s="67" t="s">
        <v>1151</v>
      </c>
      <c r="H241" s="11">
        <v>2022</v>
      </c>
      <c r="I241" s="11">
        <f t="shared" si="5"/>
        <v>50</v>
      </c>
      <c r="J241" s="22"/>
      <c r="K241" s="12">
        <v>50</v>
      </c>
      <c r="L241" s="22"/>
      <c r="M241" s="11" t="s">
        <v>350</v>
      </c>
      <c r="N241" s="11" t="s">
        <v>34</v>
      </c>
      <c r="O241" s="11"/>
      <c r="P241" s="11"/>
    </row>
    <row r="242" s="4" customFormat="1" ht="132" customHeight="1" spans="1:16">
      <c r="A242" s="74" t="s">
        <v>1152</v>
      </c>
      <c r="B242" s="11">
        <v>1</v>
      </c>
      <c r="C242" s="11" t="s">
        <v>24</v>
      </c>
      <c r="D242" s="11" t="s">
        <v>74</v>
      </c>
      <c r="E242" s="11">
        <v>1</v>
      </c>
      <c r="F242" s="12" t="s">
        <v>1153</v>
      </c>
      <c r="G242" s="75" t="s">
        <v>1154</v>
      </c>
      <c r="H242" s="11">
        <v>2022</v>
      </c>
      <c r="I242" s="11">
        <f t="shared" si="5"/>
        <v>131</v>
      </c>
      <c r="J242" s="22">
        <v>131</v>
      </c>
      <c r="K242" s="22"/>
      <c r="L242" s="22"/>
      <c r="M242" s="11" t="s">
        <v>350</v>
      </c>
      <c r="N242" s="11" t="s">
        <v>34</v>
      </c>
      <c r="O242" s="11"/>
      <c r="P242" s="11"/>
    </row>
    <row r="243" s="3" customFormat="1" ht="30" customHeight="1" spans="1:16">
      <c r="A243" s="11" t="s">
        <v>1155</v>
      </c>
      <c r="B243" s="11"/>
      <c r="C243" s="11" t="s">
        <v>20</v>
      </c>
      <c r="D243" s="11" t="s">
        <v>20</v>
      </c>
      <c r="E243" s="11" t="s">
        <v>20</v>
      </c>
      <c r="F243" s="11" t="s">
        <v>20</v>
      </c>
      <c r="G243" s="11" t="s">
        <v>20</v>
      </c>
      <c r="H243" s="11" t="s">
        <v>20</v>
      </c>
      <c r="I243" s="22">
        <f t="shared" si="5"/>
        <v>0</v>
      </c>
      <c r="J243" s="22"/>
      <c r="K243" s="22"/>
      <c r="L243" s="22"/>
      <c r="M243" s="11" t="s">
        <v>20</v>
      </c>
      <c r="N243" s="11" t="s">
        <v>20</v>
      </c>
      <c r="O243" s="11" t="s">
        <v>20</v>
      </c>
      <c r="P243" s="11"/>
    </row>
    <row r="244" s="3" customFormat="1" ht="30" customHeight="1" spans="1:16">
      <c r="A244" s="11" t="s">
        <v>1157</v>
      </c>
      <c r="B244" s="11"/>
      <c r="C244" s="11" t="s">
        <v>20</v>
      </c>
      <c r="D244" s="11" t="s">
        <v>20</v>
      </c>
      <c r="E244" s="11" t="s">
        <v>20</v>
      </c>
      <c r="F244" s="11" t="s">
        <v>20</v>
      </c>
      <c r="G244" s="11" t="s">
        <v>20</v>
      </c>
      <c r="H244" s="11" t="s">
        <v>20</v>
      </c>
      <c r="I244" s="22">
        <f t="shared" si="5"/>
        <v>0</v>
      </c>
      <c r="J244" s="22"/>
      <c r="K244" s="22"/>
      <c r="L244" s="22"/>
      <c r="M244" s="11" t="s">
        <v>20</v>
      </c>
      <c r="N244" s="11" t="s">
        <v>20</v>
      </c>
      <c r="O244" s="11" t="s">
        <v>20</v>
      </c>
      <c r="P244" s="11"/>
    </row>
    <row r="245" s="3" customFormat="1" ht="30" customHeight="1" spans="1:16">
      <c r="A245" s="11" t="s">
        <v>1159</v>
      </c>
      <c r="B245" s="11">
        <f>B246+B249+B253</f>
        <v>5</v>
      </c>
      <c r="C245" s="11" t="s">
        <v>20</v>
      </c>
      <c r="D245" s="11" t="s">
        <v>20</v>
      </c>
      <c r="E245" s="11" t="s">
        <v>20</v>
      </c>
      <c r="F245" s="11" t="s">
        <v>20</v>
      </c>
      <c r="G245" s="11" t="s">
        <v>20</v>
      </c>
      <c r="H245" s="11" t="s">
        <v>20</v>
      </c>
      <c r="I245" s="22">
        <f t="shared" si="5"/>
        <v>235.298</v>
      </c>
      <c r="J245" s="22">
        <f>J246+J249+J253</f>
        <v>0</v>
      </c>
      <c r="K245" s="22">
        <f>K246+K249+K253</f>
        <v>235.298</v>
      </c>
      <c r="L245" s="22">
        <f>L246+L249+L253</f>
        <v>0</v>
      </c>
      <c r="M245" s="11" t="s">
        <v>20</v>
      </c>
      <c r="N245" s="11" t="s">
        <v>20</v>
      </c>
      <c r="O245" s="11" t="s">
        <v>20</v>
      </c>
      <c r="P245" s="11"/>
    </row>
    <row r="246" s="3" customFormat="1" ht="30" customHeight="1" spans="1:16">
      <c r="A246" s="11" t="s">
        <v>1160</v>
      </c>
      <c r="B246" s="11">
        <f>SUM(B247:B248)</f>
        <v>2</v>
      </c>
      <c r="C246" s="11" t="s">
        <v>20</v>
      </c>
      <c r="D246" s="11" t="s">
        <v>20</v>
      </c>
      <c r="E246" s="11" t="s">
        <v>20</v>
      </c>
      <c r="F246" s="11" t="s">
        <v>20</v>
      </c>
      <c r="G246" s="11" t="s">
        <v>20</v>
      </c>
      <c r="H246" s="11" t="s">
        <v>20</v>
      </c>
      <c r="I246" s="22">
        <f t="shared" si="5"/>
        <v>130</v>
      </c>
      <c r="J246" s="11">
        <f>SUM(J247:J248)</f>
        <v>0</v>
      </c>
      <c r="K246" s="11">
        <f>SUM(K247:K248)</f>
        <v>130</v>
      </c>
      <c r="L246" s="11">
        <f>SUM(L247:L248)</f>
        <v>0</v>
      </c>
      <c r="M246" s="11" t="s">
        <v>20</v>
      </c>
      <c r="N246" s="11" t="s">
        <v>20</v>
      </c>
      <c r="O246" s="11" t="s">
        <v>20</v>
      </c>
      <c r="P246" s="11"/>
    </row>
    <row r="247" s="4" customFormat="1" ht="58" customHeight="1" spans="1:16">
      <c r="A247" s="11" t="s">
        <v>1161</v>
      </c>
      <c r="B247" s="11">
        <v>1</v>
      </c>
      <c r="C247" s="11" t="s">
        <v>24</v>
      </c>
      <c r="D247" s="11" t="s">
        <v>25</v>
      </c>
      <c r="E247" s="11">
        <v>12.3</v>
      </c>
      <c r="F247" s="11" t="s">
        <v>1162</v>
      </c>
      <c r="G247" s="11" t="s">
        <v>411</v>
      </c>
      <c r="H247" s="11">
        <v>2022</v>
      </c>
      <c r="I247" s="11">
        <f t="shared" si="5"/>
        <v>30</v>
      </c>
      <c r="J247" s="22"/>
      <c r="K247" s="22">
        <v>30</v>
      </c>
      <c r="L247" s="22"/>
      <c r="M247" s="11" t="s">
        <v>33</v>
      </c>
      <c r="N247" s="11" t="s">
        <v>48</v>
      </c>
      <c r="O247" s="11" t="s">
        <v>35</v>
      </c>
      <c r="P247" s="12"/>
    </row>
    <row r="248" s="4" customFormat="1" ht="58" customHeight="1" spans="1:16">
      <c r="A248" s="11" t="s">
        <v>1163</v>
      </c>
      <c r="B248" s="11">
        <v>1</v>
      </c>
      <c r="C248" s="11" t="s">
        <v>24</v>
      </c>
      <c r="D248" s="11" t="s">
        <v>74</v>
      </c>
      <c r="E248" s="11">
        <v>3</v>
      </c>
      <c r="F248" s="11" t="s">
        <v>1164</v>
      </c>
      <c r="G248" s="11" t="s">
        <v>1165</v>
      </c>
      <c r="H248" s="11">
        <v>2022</v>
      </c>
      <c r="I248" s="11">
        <f t="shared" si="5"/>
        <v>100</v>
      </c>
      <c r="J248" s="22"/>
      <c r="K248" s="22">
        <v>100</v>
      </c>
      <c r="L248" s="22"/>
      <c r="M248" s="11" t="s">
        <v>33</v>
      </c>
      <c r="N248" s="11" t="s">
        <v>48</v>
      </c>
      <c r="O248" s="11" t="s">
        <v>35</v>
      </c>
      <c r="P248" s="12"/>
    </row>
    <row r="249" s="3" customFormat="1" ht="30" customHeight="1" spans="1:16">
      <c r="A249" s="11" t="s">
        <v>1166</v>
      </c>
      <c r="B249" s="11">
        <f>B250+B251+B252</f>
        <v>3</v>
      </c>
      <c r="C249" s="11" t="s">
        <v>20</v>
      </c>
      <c r="D249" s="11" t="s">
        <v>20</v>
      </c>
      <c r="E249" s="11" t="s">
        <v>20</v>
      </c>
      <c r="F249" s="11" t="s">
        <v>20</v>
      </c>
      <c r="G249" s="11" t="s">
        <v>20</v>
      </c>
      <c r="H249" s="11" t="s">
        <v>20</v>
      </c>
      <c r="I249" s="22">
        <f t="shared" si="5"/>
        <v>105.298</v>
      </c>
      <c r="J249" s="11">
        <f>J250+J251+J252</f>
        <v>0</v>
      </c>
      <c r="K249" s="11">
        <f>K250+K251+K252</f>
        <v>105.298</v>
      </c>
      <c r="L249" s="11">
        <f>L250+L251+L252</f>
        <v>0</v>
      </c>
      <c r="M249" s="11" t="s">
        <v>20</v>
      </c>
      <c r="N249" s="11" t="s">
        <v>20</v>
      </c>
      <c r="O249" s="11" t="s">
        <v>20</v>
      </c>
      <c r="P249" s="11"/>
    </row>
    <row r="250" s="4" customFormat="1" ht="75" customHeight="1" spans="1:16">
      <c r="A250" s="11" t="s">
        <v>1168</v>
      </c>
      <c r="B250" s="11">
        <v>1</v>
      </c>
      <c r="C250" s="11" t="s">
        <v>24</v>
      </c>
      <c r="D250" s="11" t="s">
        <v>1167</v>
      </c>
      <c r="E250" s="11">
        <v>61</v>
      </c>
      <c r="F250" s="11" t="s">
        <v>1169</v>
      </c>
      <c r="G250" s="11" t="s">
        <v>194</v>
      </c>
      <c r="H250" s="11">
        <v>2022</v>
      </c>
      <c r="I250" s="11">
        <f t="shared" si="5"/>
        <v>75.298</v>
      </c>
      <c r="J250" s="22">
        <v>0</v>
      </c>
      <c r="K250" s="22">
        <v>75.298</v>
      </c>
      <c r="L250" s="22">
        <v>0</v>
      </c>
      <c r="M250" s="11" t="s">
        <v>1170</v>
      </c>
      <c r="N250" s="11"/>
      <c r="O250" s="11" t="s">
        <v>35</v>
      </c>
      <c r="P250" s="11"/>
    </row>
    <row r="251" s="4" customFormat="1" ht="97" customHeight="1" spans="1:16">
      <c r="A251" s="11" t="s">
        <v>1171</v>
      </c>
      <c r="B251" s="11">
        <v>1</v>
      </c>
      <c r="C251" s="11" t="s">
        <v>587</v>
      </c>
      <c r="D251" s="11" t="s">
        <v>1167</v>
      </c>
      <c r="E251" s="11">
        <v>1000</v>
      </c>
      <c r="F251" s="11" t="s">
        <v>1172</v>
      </c>
      <c r="G251" s="11" t="s">
        <v>964</v>
      </c>
      <c r="H251" s="11">
        <v>2022</v>
      </c>
      <c r="I251" s="11">
        <f t="shared" si="5"/>
        <v>20</v>
      </c>
      <c r="J251" s="22"/>
      <c r="K251" s="22">
        <v>20</v>
      </c>
      <c r="L251" s="22"/>
      <c r="M251" s="11" t="s">
        <v>1170</v>
      </c>
      <c r="N251" s="11"/>
      <c r="O251" s="11" t="s">
        <v>35</v>
      </c>
      <c r="P251" s="12"/>
    </row>
    <row r="252" s="4" customFormat="1" ht="91" customHeight="1" spans="1:16">
      <c r="A252" s="11" t="s">
        <v>1171</v>
      </c>
      <c r="B252" s="11">
        <v>1</v>
      </c>
      <c r="C252" s="11" t="s">
        <v>587</v>
      </c>
      <c r="D252" s="11" t="s">
        <v>1167</v>
      </c>
      <c r="E252" s="11">
        <v>300</v>
      </c>
      <c r="F252" s="11" t="s">
        <v>1173</v>
      </c>
      <c r="G252" s="11" t="s">
        <v>964</v>
      </c>
      <c r="H252" s="11">
        <v>2022</v>
      </c>
      <c r="I252" s="11">
        <f t="shared" si="5"/>
        <v>10</v>
      </c>
      <c r="J252" s="22">
        <v>0</v>
      </c>
      <c r="K252" s="22">
        <v>10</v>
      </c>
      <c r="L252" s="22"/>
      <c r="M252" s="11" t="s">
        <v>350</v>
      </c>
      <c r="N252" s="11"/>
      <c r="O252" s="11" t="s">
        <v>35</v>
      </c>
      <c r="P252" s="12"/>
    </row>
    <row r="253" s="3" customFormat="1" ht="30" customHeight="1" spans="1:16">
      <c r="A253" s="11" t="s">
        <v>1179</v>
      </c>
      <c r="B253" s="11">
        <v>0</v>
      </c>
      <c r="C253" s="11" t="s">
        <v>20</v>
      </c>
      <c r="D253" s="11" t="s">
        <v>20</v>
      </c>
      <c r="E253" s="11" t="s">
        <v>20</v>
      </c>
      <c r="F253" s="11" t="s">
        <v>20</v>
      </c>
      <c r="G253" s="11" t="s">
        <v>20</v>
      </c>
      <c r="H253" s="11" t="s">
        <v>20</v>
      </c>
      <c r="I253" s="22">
        <f t="shared" si="5"/>
        <v>0</v>
      </c>
      <c r="J253" s="22"/>
      <c r="K253" s="22"/>
      <c r="L253" s="22"/>
      <c r="M253" s="11" t="s">
        <v>20</v>
      </c>
      <c r="N253" s="11" t="s">
        <v>20</v>
      </c>
      <c r="O253" s="11" t="s">
        <v>20</v>
      </c>
      <c r="P253" s="11"/>
    </row>
    <row r="254" s="3" customFormat="1" ht="30" customHeight="1" spans="1:16">
      <c r="A254" s="11" t="s">
        <v>1185</v>
      </c>
      <c r="B254" s="11">
        <f>B255+B260+B261+B262+B263+B264</f>
        <v>2</v>
      </c>
      <c r="C254" s="11" t="s">
        <v>20</v>
      </c>
      <c r="D254" s="11" t="s">
        <v>20</v>
      </c>
      <c r="E254" s="11" t="s">
        <v>20</v>
      </c>
      <c r="F254" s="11" t="s">
        <v>20</v>
      </c>
      <c r="G254" s="11" t="s">
        <v>20</v>
      </c>
      <c r="H254" s="11" t="s">
        <v>20</v>
      </c>
      <c r="I254" s="22">
        <f t="shared" si="5"/>
        <v>908.89</v>
      </c>
      <c r="J254" s="22">
        <f>J255+J260+J261+J262+J263+J264</f>
        <v>908.89</v>
      </c>
      <c r="K254" s="22">
        <f>K255+K260+K261+K262+K263+K264</f>
        <v>0</v>
      </c>
      <c r="L254" s="22">
        <f>L255+L260+L261+L262+L263+L264</f>
        <v>0</v>
      </c>
      <c r="M254" s="11" t="s">
        <v>20</v>
      </c>
      <c r="N254" s="11" t="s">
        <v>20</v>
      </c>
      <c r="O254" s="11" t="s">
        <v>20</v>
      </c>
      <c r="P254" s="11"/>
    </row>
    <row r="255" s="3" customFormat="1" ht="30" customHeight="1" spans="1:16">
      <c r="A255" s="11" t="s">
        <v>1186</v>
      </c>
      <c r="B255" s="11">
        <f>B256+B258</f>
        <v>2</v>
      </c>
      <c r="C255" s="11" t="s">
        <v>20</v>
      </c>
      <c r="D255" s="11" t="s">
        <v>20</v>
      </c>
      <c r="E255" s="11" t="s">
        <v>20</v>
      </c>
      <c r="F255" s="11" t="s">
        <v>20</v>
      </c>
      <c r="G255" s="11" t="s">
        <v>20</v>
      </c>
      <c r="H255" s="11" t="s">
        <v>20</v>
      </c>
      <c r="I255" s="22">
        <f t="shared" si="5"/>
        <v>908.89</v>
      </c>
      <c r="J255" s="22">
        <f>J256+J258</f>
        <v>908.89</v>
      </c>
      <c r="K255" s="22">
        <f>K256+K258</f>
        <v>0</v>
      </c>
      <c r="L255" s="22">
        <f>L256+L258</f>
        <v>0</v>
      </c>
      <c r="M255" s="11" t="s">
        <v>20</v>
      </c>
      <c r="N255" s="11" t="s">
        <v>20</v>
      </c>
      <c r="O255" s="11" t="s">
        <v>20</v>
      </c>
      <c r="P255" s="11"/>
    </row>
    <row r="256" s="4" customFormat="1" ht="30" customHeight="1" spans="1:16">
      <c r="A256" s="11" t="s">
        <v>1188</v>
      </c>
      <c r="B256" s="11">
        <f>SUM(B257:B257)</f>
        <v>1</v>
      </c>
      <c r="C256" s="11" t="s">
        <v>20</v>
      </c>
      <c r="D256" s="11" t="s">
        <v>20</v>
      </c>
      <c r="E256" s="11" t="s">
        <v>20</v>
      </c>
      <c r="F256" s="11" t="s">
        <v>20</v>
      </c>
      <c r="G256" s="11" t="s">
        <v>20</v>
      </c>
      <c r="H256" s="11" t="s">
        <v>20</v>
      </c>
      <c r="I256" s="11">
        <f t="shared" si="5"/>
        <v>800</v>
      </c>
      <c r="J256" s="11">
        <f>SUM(J257:J257)</f>
        <v>800</v>
      </c>
      <c r="K256" s="11">
        <f>SUM(K257:K257)</f>
        <v>0</v>
      </c>
      <c r="L256" s="11">
        <f>SUM(L257:L257)</f>
        <v>0</v>
      </c>
      <c r="M256" s="11" t="s">
        <v>20</v>
      </c>
      <c r="N256" s="11" t="s">
        <v>20</v>
      </c>
      <c r="O256" s="11" t="s">
        <v>20</v>
      </c>
      <c r="P256" s="11"/>
    </row>
    <row r="257" s="4" customFormat="1" ht="41" customHeight="1" spans="1:16">
      <c r="A257" s="11" t="s">
        <v>2928</v>
      </c>
      <c r="B257" s="11">
        <v>1</v>
      </c>
      <c r="C257" s="11" t="s">
        <v>24</v>
      </c>
      <c r="D257" s="11" t="s">
        <v>1187</v>
      </c>
      <c r="E257" s="22">
        <v>800</v>
      </c>
      <c r="F257" s="11" t="s">
        <v>1190</v>
      </c>
      <c r="G257" s="11" t="s">
        <v>32</v>
      </c>
      <c r="H257" s="11">
        <v>2022</v>
      </c>
      <c r="I257" s="11">
        <f t="shared" si="5"/>
        <v>800</v>
      </c>
      <c r="J257" s="22">
        <v>800</v>
      </c>
      <c r="K257" s="22">
        <v>0</v>
      </c>
      <c r="L257" s="22">
        <v>0</v>
      </c>
      <c r="M257" s="11" t="s">
        <v>350</v>
      </c>
      <c r="N257" s="11" t="s">
        <v>42</v>
      </c>
      <c r="O257" s="11" t="s">
        <v>35</v>
      </c>
      <c r="P257" s="11"/>
    </row>
    <row r="258" s="4" customFormat="1" ht="30" customHeight="1" spans="1:16">
      <c r="A258" s="11" t="s">
        <v>1192</v>
      </c>
      <c r="B258" s="11">
        <f>B259</f>
        <v>1</v>
      </c>
      <c r="C258" s="11" t="s">
        <v>20</v>
      </c>
      <c r="D258" s="11" t="s">
        <v>20</v>
      </c>
      <c r="E258" s="11" t="s">
        <v>20</v>
      </c>
      <c r="F258" s="11" t="s">
        <v>20</v>
      </c>
      <c r="G258" s="11" t="s">
        <v>20</v>
      </c>
      <c r="H258" s="11" t="s">
        <v>20</v>
      </c>
      <c r="I258" s="11">
        <f t="shared" ref="I258:I271" si="6">J258+K258+L258</f>
        <v>108.89</v>
      </c>
      <c r="J258" s="11">
        <f>J259</f>
        <v>108.89</v>
      </c>
      <c r="K258" s="11">
        <f>K259</f>
        <v>0</v>
      </c>
      <c r="L258" s="11">
        <f>L259</f>
        <v>0</v>
      </c>
      <c r="M258" s="11" t="s">
        <v>20</v>
      </c>
      <c r="N258" s="11" t="s">
        <v>20</v>
      </c>
      <c r="O258" s="11" t="s">
        <v>20</v>
      </c>
      <c r="P258" s="11"/>
    </row>
    <row r="259" s="4" customFormat="1" ht="46" customHeight="1" spans="1:16">
      <c r="A259" s="11" t="s">
        <v>1193</v>
      </c>
      <c r="B259" s="11">
        <v>1</v>
      </c>
      <c r="C259" s="11" t="s">
        <v>24</v>
      </c>
      <c r="D259" s="15" t="s">
        <v>74</v>
      </c>
      <c r="E259" s="15">
        <v>119</v>
      </c>
      <c r="F259" s="11" t="s">
        <v>1194</v>
      </c>
      <c r="G259" s="11" t="s">
        <v>964</v>
      </c>
      <c r="H259" s="14">
        <v>2022</v>
      </c>
      <c r="I259" s="11">
        <f t="shared" si="6"/>
        <v>108.89</v>
      </c>
      <c r="J259" s="11">
        <v>108.89</v>
      </c>
      <c r="K259" s="22"/>
      <c r="L259" s="22"/>
      <c r="M259" s="11" t="s">
        <v>33</v>
      </c>
      <c r="N259" s="11" t="s">
        <v>42</v>
      </c>
      <c r="O259" s="11" t="s">
        <v>35</v>
      </c>
      <c r="P259" s="12"/>
    </row>
    <row r="260" s="3" customFormat="1" ht="30" customHeight="1" spans="1:16">
      <c r="A260" s="11" t="s">
        <v>1195</v>
      </c>
      <c r="B260" s="11"/>
      <c r="C260" s="11" t="s">
        <v>20</v>
      </c>
      <c r="D260" s="11" t="s">
        <v>20</v>
      </c>
      <c r="E260" s="11" t="s">
        <v>20</v>
      </c>
      <c r="F260" s="11" t="s">
        <v>20</v>
      </c>
      <c r="G260" s="11" t="s">
        <v>20</v>
      </c>
      <c r="H260" s="11" t="s">
        <v>20</v>
      </c>
      <c r="I260" s="22">
        <f t="shared" si="6"/>
        <v>0</v>
      </c>
      <c r="J260" s="22"/>
      <c r="K260" s="22"/>
      <c r="L260" s="22"/>
      <c r="M260" s="11" t="s">
        <v>20</v>
      </c>
      <c r="N260" s="11" t="s">
        <v>20</v>
      </c>
      <c r="O260" s="11" t="s">
        <v>20</v>
      </c>
      <c r="P260" s="11"/>
    </row>
    <row r="261" s="3" customFormat="1" ht="30" customHeight="1" spans="1:16">
      <c r="A261" s="11" t="s">
        <v>1196</v>
      </c>
      <c r="B261" s="11"/>
      <c r="C261" s="11" t="s">
        <v>20</v>
      </c>
      <c r="D261" s="11" t="s">
        <v>20</v>
      </c>
      <c r="E261" s="11" t="s">
        <v>20</v>
      </c>
      <c r="F261" s="11" t="s">
        <v>20</v>
      </c>
      <c r="G261" s="11" t="s">
        <v>20</v>
      </c>
      <c r="H261" s="11" t="s">
        <v>20</v>
      </c>
      <c r="I261" s="22">
        <f t="shared" si="6"/>
        <v>0</v>
      </c>
      <c r="J261" s="22"/>
      <c r="K261" s="22"/>
      <c r="L261" s="22"/>
      <c r="M261" s="11" t="s">
        <v>20</v>
      </c>
      <c r="N261" s="11" t="s">
        <v>20</v>
      </c>
      <c r="O261" s="11" t="s">
        <v>20</v>
      </c>
      <c r="P261" s="11"/>
    </row>
    <row r="262" s="3" customFormat="1" ht="30" customHeight="1" spans="1:16">
      <c r="A262" s="11" t="s">
        <v>1197</v>
      </c>
      <c r="B262" s="11"/>
      <c r="C262" s="11" t="s">
        <v>20</v>
      </c>
      <c r="D262" s="11" t="s">
        <v>20</v>
      </c>
      <c r="E262" s="11" t="s">
        <v>20</v>
      </c>
      <c r="F262" s="11" t="s">
        <v>20</v>
      </c>
      <c r="G262" s="11" t="s">
        <v>20</v>
      </c>
      <c r="H262" s="11" t="s">
        <v>20</v>
      </c>
      <c r="I262" s="22">
        <f t="shared" si="6"/>
        <v>0</v>
      </c>
      <c r="J262" s="22"/>
      <c r="K262" s="22"/>
      <c r="L262" s="22"/>
      <c r="M262" s="11" t="s">
        <v>20</v>
      </c>
      <c r="N262" s="11" t="s">
        <v>20</v>
      </c>
      <c r="O262" s="11" t="s">
        <v>20</v>
      </c>
      <c r="P262" s="11"/>
    </row>
    <row r="263" s="3" customFormat="1" ht="30" customHeight="1" spans="1:16">
      <c r="A263" s="11" t="s">
        <v>1198</v>
      </c>
      <c r="B263" s="11"/>
      <c r="C263" s="11" t="s">
        <v>20</v>
      </c>
      <c r="D263" s="11" t="s">
        <v>20</v>
      </c>
      <c r="E263" s="11" t="s">
        <v>20</v>
      </c>
      <c r="F263" s="11" t="s">
        <v>20</v>
      </c>
      <c r="G263" s="11" t="s">
        <v>20</v>
      </c>
      <c r="H263" s="11" t="s">
        <v>20</v>
      </c>
      <c r="I263" s="22">
        <f t="shared" si="6"/>
        <v>0</v>
      </c>
      <c r="J263" s="22"/>
      <c r="K263" s="22"/>
      <c r="L263" s="22"/>
      <c r="M263" s="11" t="s">
        <v>20</v>
      </c>
      <c r="N263" s="11" t="s">
        <v>20</v>
      </c>
      <c r="O263" s="11" t="s">
        <v>20</v>
      </c>
      <c r="P263" s="11"/>
    </row>
    <row r="264" s="3" customFormat="1" ht="30" customHeight="1" spans="1:16">
      <c r="A264" s="11" t="s">
        <v>1199</v>
      </c>
      <c r="B264" s="11"/>
      <c r="C264" s="11" t="s">
        <v>20</v>
      </c>
      <c r="D264" s="11" t="s">
        <v>20</v>
      </c>
      <c r="E264" s="11" t="s">
        <v>20</v>
      </c>
      <c r="F264" s="11" t="s">
        <v>20</v>
      </c>
      <c r="G264" s="11" t="s">
        <v>20</v>
      </c>
      <c r="H264" s="11" t="s">
        <v>20</v>
      </c>
      <c r="I264" s="22">
        <f t="shared" si="6"/>
        <v>0</v>
      </c>
      <c r="J264" s="22"/>
      <c r="K264" s="22"/>
      <c r="L264" s="22"/>
      <c r="M264" s="11" t="s">
        <v>20</v>
      </c>
      <c r="N264" s="11" t="s">
        <v>20</v>
      </c>
      <c r="O264" s="11" t="s">
        <v>20</v>
      </c>
      <c r="P264" s="11"/>
    </row>
    <row r="265" s="3" customFormat="1" ht="30" customHeight="1" spans="1:16">
      <c r="A265" s="10" t="s">
        <v>1200</v>
      </c>
      <c r="B265" s="10">
        <f>B266+B270+B293+B297</f>
        <v>22</v>
      </c>
      <c r="C265" s="10" t="s">
        <v>20</v>
      </c>
      <c r="D265" s="10" t="s">
        <v>20</v>
      </c>
      <c r="E265" s="10" t="s">
        <v>20</v>
      </c>
      <c r="F265" s="10" t="s">
        <v>20</v>
      </c>
      <c r="G265" s="10" t="s">
        <v>20</v>
      </c>
      <c r="H265" s="10" t="s">
        <v>20</v>
      </c>
      <c r="I265" s="20">
        <f t="shared" si="6"/>
        <v>11952.82</v>
      </c>
      <c r="J265" s="20">
        <f>J266+J270+J293+J297</f>
        <v>4869.84</v>
      </c>
      <c r="K265" s="20">
        <f>K266+K270+K293+K297</f>
        <v>7082.98</v>
      </c>
      <c r="L265" s="20">
        <f>L266+L270+L293+L297</f>
        <v>0</v>
      </c>
      <c r="M265" s="10" t="s">
        <v>20</v>
      </c>
      <c r="N265" s="10" t="s">
        <v>20</v>
      </c>
      <c r="O265" s="10" t="s">
        <v>20</v>
      </c>
      <c r="P265" s="10"/>
    </row>
    <row r="266" s="3" customFormat="1" ht="30" customHeight="1" spans="1:16">
      <c r="A266" s="11" t="s">
        <v>1201</v>
      </c>
      <c r="B266" s="11">
        <f>B267+B269</f>
        <v>1</v>
      </c>
      <c r="C266" s="11" t="s">
        <v>20</v>
      </c>
      <c r="D266" s="11" t="s">
        <v>20</v>
      </c>
      <c r="E266" s="11" t="s">
        <v>20</v>
      </c>
      <c r="F266" s="11" t="s">
        <v>20</v>
      </c>
      <c r="G266" s="11" t="s">
        <v>20</v>
      </c>
      <c r="H266" s="11" t="s">
        <v>20</v>
      </c>
      <c r="I266" s="22">
        <f t="shared" si="6"/>
        <v>165</v>
      </c>
      <c r="J266" s="22">
        <f>J267+J269</f>
        <v>165</v>
      </c>
      <c r="K266" s="22">
        <f>K267+K269</f>
        <v>0</v>
      </c>
      <c r="L266" s="22">
        <f>L267+L269</f>
        <v>0</v>
      </c>
      <c r="M266" s="11" t="s">
        <v>20</v>
      </c>
      <c r="N266" s="11" t="s">
        <v>20</v>
      </c>
      <c r="O266" s="11" t="s">
        <v>20</v>
      </c>
      <c r="P266" s="11"/>
    </row>
    <row r="267" s="3" customFormat="1" ht="30" customHeight="1" spans="1:16">
      <c r="A267" s="11" t="s">
        <v>1202</v>
      </c>
      <c r="B267" s="11">
        <f>SUM(B268:B268)</f>
        <v>1</v>
      </c>
      <c r="C267" s="11" t="s">
        <v>20</v>
      </c>
      <c r="D267" s="11" t="s">
        <v>20</v>
      </c>
      <c r="E267" s="11" t="s">
        <v>20</v>
      </c>
      <c r="F267" s="11" t="s">
        <v>20</v>
      </c>
      <c r="G267" s="11" t="s">
        <v>20</v>
      </c>
      <c r="H267" s="11" t="s">
        <v>20</v>
      </c>
      <c r="I267" s="22">
        <f t="shared" si="6"/>
        <v>165</v>
      </c>
      <c r="J267" s="11">
        <f>SUM(J268:J268)</f>
        <v>165</v>
      </c>
      <c r="K267" s="11">
        <f>SUM(K268:K268)</f>
        <v>0</v>
      </c>
      <c r="L267" s="11">
        <f>SUM(L268:L268)</f>
        <v>0</v>
      </c>
      <c r="M267" s="11" t="s">
        <v>20</v>
      </c>
      <c r="N267" s="11" t="s">
        <v>20</v>
      </c>
      <c r="O267" s="11" t="s">
        <v>20</v>
      </c>
      <c r="P267" s="11"/>
    </row>
    <row r="268" s="4" customFormat="1" ht="30" customHeight="1" spans="1:16">
      <c r="A268" s="11" t="s">
        <v>1204</v>
      </c>
      <c r="B268" s="11">
        <v>1</v>
      </c>
      <c r="C268" s="11" t="s">
        <v>24</v>
      </c>
      <c r="D268" s="11" t="s">
        <v>1205</v>
      </c>
      <c r="E268" s="11">
        <v>1650</v>
      </c>
      <c r="F268" s="11" t="s">
        <v>2929</v>
      </c>
      <c r="G268" s="11" t="s">
        <v>1191</v>
      </c>
      <c r="H268" s="11">
        <v>2022</v>
      </c>
      <c r="I268" s="11">
        <f t="shared" si="6"/>
        <v>165</v>
      </c>
      <c r="J268" s="22">
        <v>165</v>
      </c>
      <c r="K268" s="22"/>
      <c r="L268" s="22"/>
      <c r="M268" s="11" t="s">
        <v>1207</v>
      </c>
      <c r="N268" s="11" t="s">
        <v>42</v>
      </c>
      <c r="O268" s="11" t="s">
        <v>35</v>
      </c>
      <c r="P268" s="11"/>
    </row>
    <row r="269" s="3" customFormat="1" ht="30" customHeight="1" spans="1:16">
      <c r="A269" s="11" t="s">
        <v>1210</v>
      </c>
      <c r="B269" s="11"/>
      <c r="C269" s="11" t="s">
        <v>20</v>
      </c>
      <c r="D269" s="11" t="s">
        <v>20</v>
      </c>
      <c r="E269" s="11" t="s">
        <v>20</v>
      </c>
      <c r="F269" s="11" t="s">
        <v>20</v>
      </c>
      <c r="G269" s="11" t="s">
        <v>20</v>
      </c>
      <c r="H269" s="11" t="s">
        <v>20</v>
      </c>
      <c r="I269" s="22">
        <f t="shared" si="6"/>
        <v>0</v>
      </c>
      <c r="J269" s="22"/>
      <c r="K269" s="22"/>
      <c r="L269" s="22"/>
      <c r="M269" s="11" t="s">
        <v>20</v>
      </c>
      <c r="N269" s="11" t="s">
        <v>20</v>
      </c>
      <c r="O269" s="11" t="s">
        <v>20</v>
      </c>
      <c r="P269" s="11"/>
    </row>
    <row r="270" s="3" customFormat="1" ht="30" customHeight="1" spans="1:16">
      <c r="A270" s="11" t="s">
        <v>1211</v>
      </c>
      <c r="B270" s="11">
        <f>B271+B292</f>
        <v>20</v>
      </c>
      <c r="C270" s="11" t="s">
        <v>20</v>
      </c>
      <c r="D270" s="11" t="s">
        <v>20</v>
      </c>
      <c r="E270" s="11" t="s">
        <v>20</v>
      </c>
      <c r="F270" s="11" t="s">
        <v>20</v>
      </c>
      <c r="G270" s="11" t="s">
        <v>20</v>
      </c>
      <c r="H270" s="11" t="s">
        <v>20</v>
      </c>
      <c r="I270" s="22">
        <f t="shared" si="6"/>
        <v>1582.19</v>
      </c>
      <c r="J270" s="22">
        <f>J271+J292</f>
        <v>0</v>
      </c>
      <c r="K270" s="22">
        <f>K271+K292</f>
        <v>1582.19</v>
      </c>
      <c r="L270" s="22">
        <f>L271+L292</f>
        <v>0</v>
      </c>
      <c r="M270" s="11" t="s">
        <v>20</v>
      </c>
      <c r="N270" s="11" t="s">
        <v>20</v>
      </c>
      <c r="O270" s="11" t="s">
        <v>20</v>
      </c>
      <c r="P270" s="11"/>
    </row>
    <row r="271" s="3" customFormat="1" ht="30" customHeight="1" spans="1:16">
      <c r="A271" s="11" t="s">
        <v>1212</v>
      </c>
      <c r="B271" s="11">
        <f>SUM(B272:B291)</f>
        <v>20</v>
      </c>
      <c r="C271" s="11" t="s">
        <v>20</v>
      </c>
      <c r="D271" s="11" t="s">
        <v>20</v>
      </c>
      <c r="E271" s="11" t="s">
        <v>20</v>
      </c>
      <c r="F271" s="11" t="s">
        <v>20</v>
      </c>
      <c r="G271" s="11" t="s">
        <v>20</v>
      </c>
      <c r="H271" s="11" t="s">
        <v>20</v>
      </c>
      <c r="I271" s="22">
        <f t="shared" si="6"/>
        <v>1582.19</v>
      </c>
      <c r="J271" s="11">
        <f>SUM(J272:J291)</f>
        <v>0</v>
      </c>
      <c r="K271" s="11">
        <f>SUM(K272:K291)</f>
        <v>1582.19</v>
      </c>
      <c r="L271" s="11">
        <f>SUM(L272:L291)</f>
        <v>0</v>
      </c>
      <c r="M271" s="11" t="s">
        <v>20</v>
      </c>
      <c r="N271" s="11" t="s">
        <v>20</v>
      </c>
      <c r="O271" s="11" t="s">
        <v>20</v>
      </c>
      <c r="P271" s="11"/>
    </row>
    <row r="272" s="4" customFormat="1" ht="30" customHeight="1" spans="1:16">
      <c r="A272" s="11" t="s">
        <v>1214</v>
      </c>
      <c r="B272" s="11">
        <v>1</v>
      </c>
      <c r="C272" s="11" t="s">
        <v>587</v>
      </c>
      <c r="D272" s="11" t="s">
        <v>1167</v>
      </c>
      <c r="E272" s="11">
        <v>1841</v>
      </c>
      <c r="F272" s="11" t="s">
        <v>2930</v>
      </c>
      <c r="G272" s="11" t="s">
        <v>194</v>
      </c>
      <c r="H272" s="11">
        <v>2022</v>
      </c>
      <c r="I272" s="11">
        <f t="shared" ref="I272:I299" si="7">J272+K272+L272</f>
        <v>248.71</v>
      </c>
      <c r="J272" s="22"/>
      <c r="K272" s="22">
        <v>248.71</v>
      </c>
      <c r="L272" s="22"/>
      <c r="M272" s="11" t="s">
        <v>1207</v>
      </c>
      <c r="N272" s="11" t="s">
        <v>42</v>
      </c>
      <c r="O272" s="11" t="s">
        <v>35</v>
      </c>
      <c r="P272" s="11"/>
    </row>
    <row r="273" s="4" customFormat="1" ht="30" customHeight="1" spans="1:16">
      <c r="A273" s="11" t="s">
        <v>1216</v>
      </c>
      <c r="B273" s="11">
        <v>1</v>
      </c>
      <c r="C273" s="11" t="s">
        <v>587</v>
      </c>
      <c r="D273" s="11" t="s">
        <v>1167</v>
      </c>
      <c r="E273" s="11">
        <v>1757</v>
      </c>
      <c r="F273" s="11" t="s">
        <v>2931</v>
      </c>
      <c r="G273" s="11" t="s">
        <v>58</v>
      </c>
      <c r="H273" s="11">
        <v>2022</v>
      </c>
      <c r="I273" s="11">
        <f t="shared" si="7"/>
        <v>284.84</v>
      </c>
      <c r="J273" s="22"/>
      <c r="K273" s="22">
        <v>284.84</v>
      </c>
      <c r="L273" s="22"/>
      <c r="M273" s="11" t="s">
        <v>1207</v>
      </c>
      <c r="N273" s="11" t="s">
        <v>42</v>
      </c>
      <c r="O273" s="11" t="s">
        <v>35</v>
      </c>
      <c r="P273" s="11"/>
    </row>
    <row r="274" s="4" customFormat="1" ht="30" customHeight="1" spans="1:16">
      <c r="A274" s="11" t="s">
        <v>1218</v>
      </c>
      <c r="B274" s="11">
        <v>1</v>
      </c>
      <c r="C274" s="11" t="s">
        <v>587</v>
      </c>
      <c r="D274" s="11" t="s">
        <v>1167</v>
      </c>
      <c r="E274" s="11">
        <v>1108</v>
      </c>
      <c r="F274" s="11" t="s">
        <v>2932</v>
      </c>
      <c r="G274" s="11" t="s">
        <v>32</v>
      </c>
      <c r="H274" s="11">
        <v>2022</v>
      </c>
      <c r="I274" s="11">
        <f t="shared" si="7"/>
        <v>82.92</v>
      </c>
      <c r="J274" s="22"/>
      <c r="K274" s="22">
        <v>82.92</v>
      </c>
      <c r="L274" s="22"/>
      <c r="M274" s="11" t="s">
        <v>1207</v>
      </c>
      <c r="N274" s="11" t="s">
        <v>42</v>
      </c>
      <c r="O274" s="11" t="s">
        <v>35</v>
      </c>
      <c r="P274" s="11"/>
    </row>
    <row r="275" s="4" customFormat="1" ht="30" customHeight="1" spans="1:16">
      <c r="A275" s="11" t="s">
        <v>1220</v>
      </c>
      <c r="B275" s="11">
        <v>1</v>
      </c>
      <c r="C275" s="11" t="s">
        <v>587</v>
      </c>
      <c r="D275" s="11" t="s">
        <v>1167</v>
      </c>
      <c r="E275" s="11">
        <v>916</v>
      </c>
      <c r="F275" s="11" t="s">
        <v>2933</v>
      </c>
      <c r="G275" s="11" t="s">
        <v>229</v>
      </c>
      <c r="H275" s="11">
        <v>2022</v>
      </c>
      <c r="I275" s="11">
        <f t="shared" si="7"/>
        <v>134.88</v>
      </c>
      <c r="J275" s="22"/>
      <c r="K275" s="22">
        <v>134.88</v>
      </c>
      <c r="L275" s="22"/>
      <c r="M275" s="11" t="s">
        <v>1207</v>
      </c>
      <c r="N275" s="11" t="s">
        <v>42</v>
      </c>
      <c r="O275" s="11" t="s">
        <v>35</v>
      </c>
      <c r="P275" s="11"/>
    </row>
    <row r="276" s="4" customFormat="1" ht="30" customHeight="1" spans="1:16">
      <c r="A276" s="11" t="s">
        <v>1222</v>
      </c>
      <c r="B276" s="11">
        <v>1</v>
      </c>
      <c r="C276" s="11" t="s">
        <v>587</v>
      </c>
      <c r="D276" s="11" t="s">
        <v>1167</v>
      </c>
      <c r="E276" s="11">
        <v>559</v>
      </c>
      <c r="F276" s="11" t="s">
        <v>2934</v>
      </c>
      <c r="G276" s="11" t="s">
        <v>159</v>
      </c>
      <c r="H276" s="11">
        <v>2022</v>
      </c>
      <c r="I276" s="11">
        <f t="shared" si="7"/>
        <v>63.33</v>
      </c>
      <c r="J276" s="22"/>
      <c r="K276" s="22">
        <v>63.33</v>
      </c>
      <c r="L276" s="22"/>
      <c r="M276" s="11" t="s">
        <v>1207</v>
      </c>
      <c r="N276" s="11" t="s">
        <v>42</v>
      </c>
      <c r="O276" s="11" t="s">
        <v>35</v>
      </c>
      <c r="P276" s="11"/>
    </row>
    <row r="277" s="4" customFormat="1" ht="30" customHeight="1" spans="1:16">
      <c r="A277" s="11" t="s">
        <v>1224</v>
      </c>
      <c r="B277" s="11">
        <v>1</v>
      </c>
      <c r="C277" s="11" t="s">
        <v>587</v>
      </c>
      <c r="D277" s="11" t="s">
        <v>1167</v>
      </c>
      <c r="E277" s="11">
        <v>339</v>
      </c>
      <c r="F277" s="11" t="s">
        <v>2935</v>
      </c>
      <c r="G277" s="11" t="s">
        <v>188</v>
      </c>
      <c r="H277" s="11">
        <v>2022</v>
      </c>
      <c r="I277" s="11">
        <f t="shared" si="7"/>
        <v>44.85</v>
      </c>
      <c r="J277" s="22"/>
      <c r="K277" s="22">
        <v>44.85</v>
      </c>
      <c r="L277" s="22"/>
      <c r="M277" s="11" t="s">
        <v>1207</v>
      </c>
      <c r="N277" s="11" t="s">
        <v>42</v>
      </c>
      <c r="O277" s="11" t="s">
        <v>35</v>
      </c>
      <c r="P277" s="11"/>
    </row>
    <row r="278" s="4" customFormat="1" ht="30" customHeight="1" spans="1:16">
      <c r="A278" s="11" t="s">
        <v>1226</v>
      </c>
      <c r="B278" s="11">
        <v>1</v>
      </c>
      <c r="C278" s="11" t="s">
        <v>587</v>
      </c>
      <c r="D278" s="11" t="s">
        <v>1167</v>
      </c>
      <c r="E278" s="11">
        <v>1002</v>
      </c>
      <c r="F278" s="11" t="s">
        <v>2936</v>
      </c>
      <c r="G278" s="11" t="s">
        <v>176</v>
      </c>
      <c r="H278" s="11">
        <v>2022</v>
      </c>
      <c r="I278" s="11">
        <f t="shared" si="7"/>
        <v>150.84</v>
      </c>
      <c r="J278" s="22"/>
      <c r="K278" s="22">
        <v>150.84</v>
      </c>
      <c r="L278" s="22"/>
      <c r="M278" s="11" t="s">
        <v>1207</v>
      </c>
      <c r="N278" s="11" t="s">
        <v>42</v>
      </c>
      <c r="O278" s="11" t="s">
        <v>35</v>
      </c>
      <c r="P278" s="11"/>
    </row>
    <row r="279" s="4" customFormat="1" ht="30" customHeight="1" spans="1:16">
      <c r="A279" s="11" t="s">
        <v>1228</v>
      </c>
      <c r="B279" s="11">
        <v>1</v>
      </c>
      <c r="C279" s="11" t="s">
        <v>587</v>
      </c>
      <c r="D279" s="11" t="s">
        <v>1167</v>
      </c>
      <c r="E279" s="11">
        <v>830</v>
      </c>
      <c r="F279" s="11" t="s">
        <v>2937</v>
      </c>
      <c r="G279" s="11" t="s">
        <v>168</v>
      </c>
      <c r="H279" s="11">
        <v>2022</v>
      </c>
      <c r="I279" s="11">
        <f t="shared" si="7"/>
        <v>106.25</v>
      </c>
      <c r="J279" s="22"/>
      <c r="K279" s="22">
        <v>106.25</v>
      </c>
      <c r="L279" s="22"/>
      <c r="M279" s="11" t="s">
        <v>1207</v>
      </c>
      <c r="N279" s="11" t="s">
        <v>42</v>
      </c>
      <c r="O279" s="11" t="s">
        <v>35</v>
      </c>
      <c r="P279" s="11"/>
    </row>
    <row r="280" s="4" customFormat="1" ht="30" customHeight="1" spans="1:16">
      <c r="A280" s="11" t="s">
        <v>1230</v>
      </c>
      <c r="B280" s="11">
        <v>1</v>
      </c>
      <c r="C280" s="11" t="s">
        <v>587</v>
      </c>
      <c r="D280" s="11" t="s">
        <v>1167</v>
      </c>
      <c r="E280" s="11">
        <v>670</v>
      </c>
      <c r="F280" s="11" t="s">
        <v>2938</v>
      </c>
      <c r="G280" s="11" t="s">
        <v>162</v>
      </c>
      <c r="H280" s="11">
        <v>2022</v>
      </c>
      <c r="I280" s="11">
        <f t="shared" si="7"/>
        <v>72.84</v>
      </c>
      <c r="J280" s="22"/>
      <c r="K280" s="22">
        <v>72.84</v>
      </c>
      <c r="L280" s="22"/>
      <c r="M280" s="11" t="s">
        <v>1207</v>
      </c>
      <c r="N280" s="11" t="s">
        <v>42</v>
      </c>
      <c r="O280" s="11" t="s">
        <v>35</v>
      </c>
      <c r="P280" s="11"/>
    </row>
    <row r="281" s="4" customFormat="1" ht="30" customHeight="1" spans="1:16">
      <c r="A281" s="11" t="s">
        <v>1232</v>
      </c>
      <c r="B281" s="11">
        <v>1</v>
      </c>
      <c r="C281" s="11" t="s">
        <v>587</v>
      </c>
      <c r="D281" s="11" t="s">
        <v>1167</v>
      </c>
      <c r="E281" s="11">
        <v>551</v>
      </c>
      <c r="F281" s="11" t="s">
        <v>2939</v>
      </c>
      <c r="G281" s="11" t="s">
        <v>303</v>
      </c>
      <c r="H281" s="11">
        <v>2022</v>
      </c>
      <c r="I281" s="11">
        <f t="shared" si="7"/>
        <v>60.16</v>
      </c>
      <c r="J281" s="22"/>
      <c r="K281" s="22">
        <v>60.16</v>
      </c>
      <c r="L281" s="22"/>
      <c r="M281" s="11" t="s">
        <v>1207</v>
      </c>
      <c r="N281" s="11" t="s">
        <v>42</v>
      </c>
      <c r="O281" s="11" t="s">
        <v>35</v>
      </c>
      <c r="P281" s="11"/>
    </row>
    <row r="282" s="4" customFormat="1" ht="30" customHeight="1" spans="1:16">
      <c r="A282" s="11" t="s">
        <v>1234</v>
      </c>
      <c r="B282" s="11">
        <v>1</v>
      </c>
      <c r="C282" s="11" t="s">
        <v>587</v>
      </c>
      <c r="D282" s="11" t="s">
        <v>1167</v>
      </c>
      <c r="E282" s="11">
        <v>439</v>
      </c>
      <c r="F282" s="11" t="s">
        <v>2940</v>
      </c>
      <c r="G282" s="11" t="s">
        <v>173</v>
      </c>
      <c r="H282" s="11">
        <v>2022</v>
      </c>
      <c r="I282" s="11">
        <f t="shared" si="7"/>
        <v>40.73</v>
      </c>
      <c r="J282" s="22"/>
      <c r="K282" s="22">
        <v>40.73</v>
      </c>
      <c r="L282" s="22"/>
      <c r="M282" s="11" t="s">
        <v>1207</v>
      </c>
      <c r="N282" s="11" t="s">
        <v>42</v>
      </c>
      <c r="O282" s="11" t="s">
        <v>35</v>
      </c>
      <c r="P282" s="11"/>
    </row>
    <row r="283" s="4" customFormat="1" ht="30" customHeight="1" spans="1:16">
      <c r="A283" s="11" t="s">
        <v>1236</v>
      </c>
      <c r="B283" s="11">
        <v>1</v>
      </c>
      <c r="C283" s="11" t="s">
        <v>587</v>
      </c>
      <c r="D283" s="11" t="s">
        <v>1167</v>
      </c>
      <c r="E283" s="11">
        <v>178</v>
      </c>
      <c r="F283" s="11" t="s">
        <v>2941</v>
      </c>
      <c r="G283" s="11" t="s">
        <v>257</v>
      </c>
      <c r="H283" s="11">
        <v>2022</v>
      </c>
      <c r="I283" s="11">
        <f t="shared" si="7"/>
        <v>29.45</v>
      </c>
      <c r="J283" s="22"/>
      <c r="K283" s="22">
        <v>29.45</v>
      </c>
      <c r="L283" s="22"/>
      <c r="M283" s="11" t="s">
        <v>1207</v>
      </c>
      <c r="N283" s="11" t="s">
        <v>42</v>
      </c>
      <c r="O283" s="11" t="s">
        <v>35</v>
      </c>
      <c r="P283" s="11"/>
    </row>
    <row r="284" s="4" customFormat="1" ht="30" customHeight="1" spans="1:16">
      <c r="A284" s="11" t="s">
        <v>1238</v>
      </c>
      <c r="B284" s="11">
        <v>1</v>
      </c>
      <c r="C284" s="11" t="s">
        <v>587</v>
      </c>
      <c r="D284" s="11" t="s">
        <v>1167</v>
      </c>
      <c r="E284" s="11">
        <v>493</v>
      </c>
      <c r="F284" s="11" t="s">
        <v>2942</v>
      </c>
      <c r="G284" s="11" t="s">
        <v>179</v>
      </c>
      <c r="H284" s="11">
        <v>2022</v>
      </c>
      <c r="I284" s="11">
        <f t="shared" si="7"/>
        <v>73.83</v>
      </c>
      <c r="J284" s="22"/>
      <c r="K284" s="22">
        <v>73.83</v>
      </c>
      <c r="L284" s="22"/>
      <c r="M284" s="11" t="s">
        <v>1207</v>
      </c>
      <c r="N284" s="11" t="s">
        <v>42</v>
      </c>
      <c r="O284" s="11" t="s">
        <v>35</v>
      </c>
      <c r="P284" s="11"/>
    </row>
    <row r="285" s="4" customFormat="1" ht="30" customHeight="1" spans="1:16">
      <c r="A285" s="11" t="s">
        <v>1240</v>
      </c>
      <c r="B285" s="11">
        <v>1</v>
      </c>
      <c r="C285" s="11" t="s">
        <v>587</v>
      </c>
      <c r="D285" s="11" t="s">
        <v>1167</v>
      </c>
      <c r="E285" s="11">
        <v>232</v>
      </c>
      <c r="F285" s="11" t="s">
        <v>2943</v>
      </c>
      <c r="G285" s="11" t="s">
        <v>165</v>
      </c>
      <c r="H285" s="11">
        <v>2022</v>
      </c>
      <c r="I285" s="11">
        <f t="shared" si="7"/>
        <v>33.64</v>
      </c>
      <c r="J285" s="22"/>
      <c r="K285" s="22">
        <v>33.64</v>
      </c>
      <c r="L285" s="22"/>
      <c r="M285" s="11" t="s">
        <v>1207</v>
      </c>
      <c r="N285" s="11" t="s">
        <v>42</v>
      </c>
      <c r="O285" s="11" t="s">
        <v>35</v>
      </c>
      <c r="P285" s="11"/>
    </row>
    <row r="286" s="4" customFormat="1" ht="30" customHeight="1" spans="1:16">
      <c r="A286" s="11" t="s">
        <v>1242</v>
      </c>
      <c r="B286" s="11">
        <v>1</v>
      </c>
      <c r="C286" s="11" t="s">
        <v>587</v>
      </c>
      <c r="D286" s="11" t="s">
        <v>1167</v>
      </c>
      <c r="E286" s="11">
        <v>244</v>
      </c>
      <c r="F286" s="11" t="s">
        <v>2944</v>
      </c>
      <c r="G286" s="11" t="s">
        <v>185</v>
      </c>
      <c r="H286" s="11">
        <v>2022</v>
      </c>
      <c r="I286" s="11">
        <f t="shared" si="7"/>
        <v>41.44</v>
      </c>
      <c r="J286" s="22"/>
      <c r="K286" s="22">
        <v>41.44</v>
      </c>
      <c r="L286" s="22"/>
      <c r="M286" s="11" t="s">
        <v>1207</v>
      </c>
      <c r="N286" s="11" t="s">
        <v>42</v>
      </c>
      <c r="O286" s="11" t="s">
        <v>35</v>
      </c>
      <c r="P286" s="11"/>
    </row>
    <row r="287" s="4" customFormat="1" ht="30" customHeight="1" spans="1:16">
      <c r="A287" s="11" t="s">
        <v>1244</v>
      </c>
      <c r="B287" s="11">
        <v>1</v>
      </c>
      <c r="C287" s="11" t="s">
        <v>587</v>
      </c>
      <c r="D287" s="11" t="s">
        <v>1167</v>
      </c>
      <c r="E287" s="11">
        <v>74</v>
      </c>
      <c r="F287" s="11" t="s">
        <v>2945</v>
      </c>
      <c r="G287" s="11" t="s">
        <v>191</v>
      </c>
      <c r="H287" s="11">
        <v>2022</v>
      </c>
      <c r="I287" s="11">
        <f t="shared" si="7"/>
        <v>9.74</v>
      </c>
      <c r="J287" s="22"/>
      <c r="K287" s="22">
        <v>9.74</v>
      </c>
      <c r="L287" s="22"/>
      <c r="M287" s="11" t="s">
        <v>1207</v>
      </c>
      <c r="N287" s="11" t="s">
        <v>42</v>
      </c>
      <c r="O287" s="11" t="s">
        <v>35</v>
      </c>
      <c r="P287" s="11"/>
    </row>
    <row r="288" s="4" customFormat="1" ht="30" customHeight="1" spans="1:16">
      <c r="A288" s="11" t="s">
        <v>1246</v>
      </c>
      <c r="B288" s="11">
        <v>1</v>
      </c>
      <c r="C288" s="11" t="s">
        <v>587</v>
      </c>
      <c r="D288" s="11" t="s">
        <v>1167</v>
      </c>
      <c r="E288" s="11">
        <v>390</v>
      </c>
      <c r="F288" s="11" t="s">
        <v>2946</v>
      </c>
      <c r="G288" s="11" t="s">
        <v>182</v>
      </c>
      <c r="H288" s="11">
        <v>2022</v>
      </c>
      <c r="I288" s="11">
        <f t="shared" si="7"/>
        <v>49.71</v>
      </c>
      <c r="J288" s="22"/>
      <c r="K288" s="22">
        <v>49.71</v>
      </c>
      <c r="L288" s="22"/>
      <c r="M288" s="11" t="s">
        <v>1207</v>
      </c>
      <c r="N288" s="11" t="s">
        <v>42</v>
      </c>
      <c r="O288" s="11" t="s">
        <v>35</v>
      </c>
      <c r="P288" s="11"/>
    </row>
    <row r="289" s="4" customFormat="1" ht="30" customHeight="1" spans="1:16">
      <c r="A289" s="11" t="s">
        <v>1248</v>
      </c>
      <c r="B289" s="11">
        <v>1</v>
      </c>
      <c r="C289" s="11" t="s">
        <v>587</v>
      </c>
      <c r="D289" s="11" t="s">
        <v>1167</v>
      </c>
      <c r="E289" s="11">
        <v>250</v>
      </c>
      <c r="F289" s="11" t="s">
        <v>2947</v>
      </c>
      <c r="G289" s="11" t="s">
        <v>425</v>
      </c>
      <c r="H289" s="11">
        <v>2022</v>
      </c>
      <c r="I289" s="11">
        <f t="shared" si="7"/>
        <v>24.03</v>
      </c>
      <c r="J289" s="22"/>
      <c r="K289" s="22">
        <v>24.03</v>
      </c>
      <c r="L289" s="22"/>
      <c r="M289" s="11" t="s">
        <v>1207</v>
      </c>
      <c r="N289" s="11" t="s">
        <v>42</v>
      </c>
      <c r="O289" s="11" t="s">
        <v>35</v>
      </c>
      <c r="P289" s="11"/>
    </row>
    <row r="290" s="4" customFormat="1" ht="48" customHeight="1" spans="1:16">
      <c r="A290" s="11" t="s">
        <v>1171</v>
      </c>
      <c r="B290" s="11">
        <v>1</v>
      </c>
      <c r="C290" s="11" t="s">
        <v>587</v>
      </c>
      <c r="D290" s="11" t="s">
        <v>1167</v>
      </c>
      <c r="E290" s="11">
        <v>150</v>
      </c>
      <c r="F290" s="11" t="s">
        <v>1250</v>
      </c>
      <c r="G290" s="11" t="s">
        <v>964</v>
      </c>
      <c r="H290" s="11">
        <v>2022</v>
      </c>
      <c r="I290" s="11">
        <f t="shared" si="7"/>
        <v>20</v>
      </c>
      <c r="J290" s="22"/>
      <c r="K290" s="22">
        <v>20</v>
      </c>
      <c r="L290" s="22"/>
      <c r="M290" s="11" t="s">
        <v>1207</v>
      </c>
      <c r="N290" s="11" t="s">
        <v>42</v>
      </c>
      <c r="O290" s="11" t="s">
        <v>35</v>
      </c>
      <c r="P290" s="11"/>
    </row>
    <row r="291" s="4" customFormat="1" ht="74" customHeight="1" spans="1:16">
      <c r="A291" s="11" t="s">
        <v>1171</v>
      </c>
      <c r="B291" s="11">
        <v>1</v>
      </c>
      <c r="C291" s="11" t="s">
        <v>587</v>
      </c>
      <c r="D291" s="11" t="s">
        <v>1167</v>
      </c>
      <c r="E291" s="11">
        <v>700</v>
      </c>
      <c r="F291" s="11" t="s">
        <v>1251</v>
      </c>
      <c r="G291" s="11" t="s">
        <v>964</v>
      </c>
      <c r="H291" s="11">
        <v>2022</v>
      </c>
      <c r="I291" s="11">
        <f t="shared" si="7"/>
        <v>10</v>
      </c>
      <c r="J291" s="22"/>
      <c r="K291" s="22">
        <v>10</v>
      </c>
      <c r="L291" s="22"/>
      <c r="M291" s="11" t="s">
        <v>33</v>
      </c>
      <c r="N291" s="11"/>
      <c r="O291" s="11" t="s">
        <v>35</v>
      </c>
      <c r="P291" s="11"/>
    </row>
    <row r="292" s="3" customFormat="1" ht="30" customHeight="1" spans="1:16">
      <c r="A292" s="11" t="s">
        <v>1254</v>
      </c>
      <c r="B292" s="11"/>
      <c r="C292" s="11" t="s">
        <v>20</v>
      </c>
      <c r="D292" s="11" t="s">
        <v>20</v>
      </c>
      <c r="E292" s="11" t="s">
        <v>20</v>
      </c>
      <c r="F292" s="11" t="s">
        <v>20</v>
      </c>
      <c r="G292" s="11" t="s">
        <v>20</v>
      </c>
      <c r="H292" s="11" t="s">
        <v>20</v>
      </c>
      <c r="I292" s="22">
        <f t="shared" si="7"/>
        <v>0</v>
      </c>
      <c r="J292" s="22"/>
      <c r="K292" s="22"/>
      <c r="L292" s="22"/>
      <c r="M292" s="11" t="s">
        <v>20</v>
      </c>
      <c r="N292" s="11" t="s">
        <v>20</v>
      </c>
      <c r="O292" s="11" t="s">
        <v>20</v>
      </c>
      <c r="P292" s="11"/>
    </row>
    <row r="293" s="3" customFormat="1" ht="30" customHeight="1" spans="1:16">
      <c r="A293" s="11" t="s">
        <v>1255</v>
      </c>
      <c r="B293" s="11">
        <f>B294+B296</f>
        <v>1</v>
      </c>
      <c r="C293" s="11" t="s">
        <v>20</v>
      </c>
      <c r="D293" s="11" t="s">
        <v>20</v>
      </c>
      <c r="E293" s="11" t="s">
        <v>20</v>
      </c>
      <c r="F293" s="11" t="s">
        <v>20</v>
      </c>
      <c r="G293" s="11" t="s">
        <v>20</v>
      </c>
      <c r="H293" s="11" t="s">
        <v>20</v>
      </c>
      <c r="I293" s="22">
        <f t="shared" si="7"/>
        <v>20</v>
      </c>
      <c r="J293" s="22">
        <f>J294+J296</f>
        <v>0</v>
      </c>
      <c r="K293" s="22">
        <f>K294+K296</f>
        <v>20</v>
      </c>
      <c r="L293" s="22">
        <f>L294+L296</f>
        <v>0</v>
      </c>
      <c r="M293" s="11" t="s">
        <v>20</v>
      </c>
      <c r="N293" s="11" t="s">
        <v>20</v>
      </c>
      <c r="O293" s="11" t="s">
        <v>20</v>
      </c>
      <c r="P293" s="11"/>
    </row>
    <row r="294" s="3" customFormat="1" ht="30" customHeight="1" spans="1:16">
      <c r="A294" s="11" t="s">
        <v>1256</v>
      </c>
      <c r="B294" s="11">
        <f>B295</f>
        <v>1</v>
      </c>
      <c r="C294" s="11" t="s">
        <v>20</v>
      </c>
      <c r="D294" s="11" t="s">
        <v>20</v>
      </c>
      <c r="E294" s="11" t="s">
        <v>20</v>
      </c>
      <c r="F294" s="11" t="s">
        <v>20</v>
      </c>
      <c r="G294" s="11" t="s">
        <v>20</v>
      </c>
      <c r="H294" s="11" t="s">
        <v>20</v>
      </c>
      <c r="I294" s="22">
        <f t="shared" si="7"/>
        <v>20</v>
      </c>
      <c r="J294" s="11">
        <f>J295</f>
        <v>0</v>
      </c>
      <c r="K294" s="11">
        <f>K295</f>
        <v>20</v>
      </c>
      <c r="L294" s="11">
        <f>L295</f>
        <v>0</v>
      </c>
      <c r="M294" s="11" t="s">
        <v>20</v>
      </c>
      <c r="N294" s="11" t="s">
        <v>20</v>
      </c>
      <c r="O294" s="11" t="s">
        <v>20</v>
      </c>
      <c r="P294" s="11"/>
    </row>
    <row r="295" s="4" customFormat="1" ht="57" customHeight="1" spans="1:16">
      <c r="A295" s="11" t="s">
        <v>1171</v>
      </c>
      <c r="B295" s="11">
        <v>1</v>
      </c>
      <c r="C295" s="11" t="s">
        <v>587</v>
      </c>
      <c r="D295" s="11" t="s">
        <v>1167</v>
      </c>
      <c r="E295" s="11">
        <v>120</v>
      </c>
      <c r="F295" s="11" t="s">
        <v>1257</v>
      </c>
      <c r="G295" s="11" t="s">
        <v>964</v>
      </c>
      <c r="H295" s="11">
        <v>2022</v>
      </c>
      <c r="I295" s="11">
        <f t="shared" si="7"/>
        <v>20</v>
      </c>
      <c r="J295" s="22"/>
      <c r="K295" s="22">
        <v>20</v>
      </c>
      <c r="L295" s="22"/>
      <c r="M295" s="11" t="s">
        <v>1207</v>
      </c>
      <c r="N295" s="11" t="s">
        <v>42</v>
      </c>
      <c r="O295" s="11" t="s">
        <v>35</v>
      </c>
      <c r="P295" s="11"/>
    </row>
    <row r="296" s="3" customFormat="1" ht="30" customHeight="1" spans="1:16">
      <c r="A296" s="11" t="s">
        <v>1258</v>
      </c>
      <c r="B296" s="11"/>
      <c r="C296" s="11" t="s">
        <v>20</v>
      </c>
      <c r="D296" s="11" t="s">
        <v>20</v>
      </c>
      <c r="E296" s="11" t="s">
        <v>20</v>
      </c>
      <c r="F296" s="11" t="s">
        <v>20</v>
      </c>
      <c r="G296" s="11" t="s">
        <v>20</v>
      </c>
      <c r="H296" s="11" t="s">
        <v>20</v>
      </c>
      <c r="I296" s="22">
        <f t="shared" si="7"/>
        <v>0</v>
      </c>
      <c r="J296" s="22"/>
      <c r="K296" s="22"/>
      <c r="L296" s="22"/>
      <c r="M296" s="11" t="s">
        <v>20</v>
      </c>
      <c r="N296" s="11" t="s">
        <v>20</v>
      </c>
      <c r="O296" s="11" t="s">
        <v>20</v>
      </c>
      <c r="P296" s="11"/>
    </row>
    <row r="297" s="3" customFormat="1" ht="30" customHeight="1" spans="1:16">
      <c r="A297" s="11" t="s">
        <v>1259</v>
      </c>
      <c r="B297" s="11">
        <f>B298+B320</f>
        <v>0</v>
      </c>
      <c r="C297" s="11" t="s">
        <v>20</v>
      </c>
      <c r="D297" s="11" t="s">
        <v>20</v>
      </c>
      <c r="E297" s="11" t="s">
        <v>20</v>
      </c>
      <c r="F297" s="11" t="s">
        <v>20</v>
      </c>
      <c r="G297" s="11" t="s">
        <v>20</v>
      </c>
      <c r="H297" s="11" t="s">
        <v>20</v>
      </c>
      <c r="I297" s="22">
        <f t="shared" si="7"/>
        <v>10185.63</v>
      </c>
      <c r="J297" s="22">
        <f>J298+J320</f>
        <v>4704.84</v>
      </c>
      <c r="K297" s="22">
        <f>K298+K320</f>
        <v>5480.79</v>
      </c>
      <c r="L297" s="22">
        <f>L298+L320</f>
        <v>0</v>
      </c>
      <c r="M297" s="11" t="s">
        <v>20</v>
      </c>
      <c r="N297" s="11" t="s">
        <v>20</v>
      </c>
      <c r="O297" s="11" t="s">
        <v>20</v>
      </c>
      <c r="P297" s="11"/>
    </row>
    <row r="298" s="3" customFormat="1" ht="30" customHeight="1" spans="1:16">
      <c r="A298" s="11" t="s">
        <v>1260</v>
      </c>
      <c r="B298" s="11"/>
      <c r="C298" s="11" t="s">
        <v>20</v>
      </c>
      <c r="D298" s="11" t="s">
        <v>20</v>
      </c>
      <c r="E298" s="11" t="s">
        <v>20</v>
      </c>
      <c r="F298" s="11" t="s">
        <v>20</v>
      </c>
      <c r="G298" s="11" t="s">
        <v>20</v>
      </c>
      <c r="H298" s="11" t="s">
        <v>20</v>
      </c>
      <c r="I298" s="22">
        <f t="shared" si="7"/>
        <v>10185.63</v>
      </c>
      <c r="J298" s="22">
        <f>J299+J318</f>
        <v>4704.84</v>
      </c>
      <c r="K298" s="22">
        <f>K299+K318</f>
        <v>5480.79</v>
      </c>
      <c r="L298" s="22">
        <f>L299+L318</f>
        <v>0</v>
      </c>
      <c r="M298" s="11" t="s">
        <v>20</v>
      </c>
      <c r="N298" s="11" t="s">
        <v>20</v>
      </c>
      <c r="O298" s="11" t="s">
        <v>20</v>
      </c>
      <c r="P298" s="11"/>
    </row>
    <row r="299" s="4" customFormat="1" ht="30" customHeight="1" spans="1:16">
      <c r="A299" s="11" t="s">
        <v>1262</v>
      </c>
      <c r="B299" s="11">
        <f>SUM(B300:B317)</f>
        <v>18</v>
      </c>
      <c r="C299" s="11" t="s">
        <v>20</v>
      </c>
      <c r="D299" s="11" t="s">
        <v>20</v>
      </c>
      <c r="E299" s="11" t="s">
        <v>20</v>
      </c>
      <c r="F299" s="11" t="s">
        <v>20</v>
      </c>
      <c r="G299" s="11" t="s">
        <v>20</v>
      </c>
      <c r="H299" s="11" t="s">
        <v>20</v>
      </c>
      <c r="I299" s="11">
        <f t="shared" si="7"/>
        <v>4500</v>
      </c>
      <c r="J299" s="11">
        <f>SUM(J300:J317)</f>
        <v>0</v>
      </c>
      <c r="K299" s="11">
        <f>SUM(K300:K317)</f>
        <v>4500</v>
      </c>
      <c r="L299" s="11">
        <f>SUM(L300:L317)</f>
        <v>0</v>
      </c>
      <c r="M299" s="11" t="s">
        <v>20</v>
      </c>
      <c r="N299" s="11" t="s">
        <v>20</v>
      </c>
      <c r="O299" s="11" t="s">
        <v>20</v>
      </c>
      <c r="P299" s="11"/>
    </row>
    <row r="300" s="4" customFormat="1" ht="33" customHeight="1" spans="1:16">
      <c r="A300" s="11" t="s">
        <v>1263</v>
      </c>
      <c r="B300" s="11">
        <v>1</v>
      </c>
      <c r="C300" s="11" t="s">
        <v>24</v>
      </c>
      <c r="D300" s="11" t="s">
        <v>1205</v>
      </c>
      <c r="E300" s="11">
        <v>360</v>
      </c>
      <c r="F300" s="11" t="s">
        <v>2948</v>
      </c>
      <c r="G300" s="11" t="s">
        <v>194</v>
      </c>
      <c r="H300" s="11">
        <v>2022</v>
      </c>
      <c r="I300" s="11">
        <f t="shared" ref="I300:I318" si="8">J300+K300+L300</f>
        <v>360</v>
      </c>
      <c r="J300" s="22"/>
      <c r="K300" s="22">
        <v>360</v>
      </c>
      <c r="L300" s="22"/>
      <c r="M300" s="11" t="s">
        <v>450</v>
      </c>
      <c r="N300" s="11" t="s">
        <v>34</v>
      </c>
      <c r="O300" s="11" t="s">
        <v>35</v>
      </c>
      <c r="P300" s="11"/>
    </row>
    <row r="301" s="4" customFormat="1" ht="33" customHeight="1" spans="1:16">
      <c r="A301" s="11" t="s">
        <v>1265</v>
      </c>
      <c r="B301" s="11">
        <v>1</v>
      </c>
      <c r="C301" s="11" t="s">
        <v>24</v>
      </c>
      <c r="D301" s="11" t="s">
        <v>1205</v>
      </c>
      <c r="E301" s="11">
        <v>174</v>
      </c>
      <c r="F301" s="11" t="s">
        <v>2949</v>
      </c>
      <c r="G301" s="11" t="s">
        <v>191</v>
      </c>
      <c r="H301" s="11">
        <v>2022</v>
      </c>
      <c r="I301" s="11">
        <f t="shared" si="8"/>
        <v>174</v>
      </c>
      <c r="J301" s="22"/>
      <c r="K301" s="22">
        <v>174</v>
      </c>
      <c r="L301" s="22"/>
      <c r="M301" s="11" t="s">
        <v>450</v>
      </c>
      <c r="N301" s="11" t="s">
        <v>34</v>
      </c>
      <c r="O301" s="11" t="s">
        <v>35</v>
      </c>
      <c r="P301" s="11"/>
    </row>
    <row r="302" s="4" customFormat="1" ht="33" customHeight="1" spans="1:16">
      <c r="A302" s="11" t="s">
        <v>1267</v>
      </c>
      <c r="B302" s="11">
        <v>1</v>
      </c>
      <c r="C302" s="11" t="s">
        <v>24</v>
      </c>
      <c r="D302" s="11" t="s">
        <v>1205</v>
      </c>
      <c r="E302" s="11">
        <v>304</v>
      </c>
      <c r="F302" s="11" t="s">
        <v>2950</v>
      </c>
      <c r="G302" s="11" t="s">
        <v>159</v>
      </c>
      <c r="H302" s="11">
        <v>2022</v>
      </c>
      <c r="I302" s="11">
        <f t="shared" si="8"/>
        <v>304</v>
      </c>
      <c r="J302" s="22"/>
      <c r="K302" s="22">
        <v>304</v>
      </c>
      <c r="L302" s="22"/>
      <c r="M302" s="11" t="s">
        <v>450</v>
      </c>
      <c r="N302" s="11" t="s">
        <v>34</v>
      </c>
      <c r="O302" s="11" t="s">
        <v>35</v>
      </c>
      <c r="P302" s="11"/>
    </row>
    <row r="303" s="4" customFormat="1" ht="33" customHeight="1" spans="1:16">
      <c r="A303" s="11" t="s">
        <v>1269</v>
      </c>
      <c r="B303" s="11">
        <v>1</v>
      </c>
      <c r="C303" s="11" t="s">
        <v>24</v>
      </c>
      <c r="D303" s="11" t="s">
        <v>1205</v>
      </c>
      <c r="E303" s="11">
        <v>267</v>
      </c>
      <c r="F303" s="11" t="s">
        <v>2951</v>
      </c>
      <c r="G303" s="11" t="s">
        <v>188</v>
      </c>
      <c r="H303" s="11">
        <v>2022</v>
      </c>
      <c r="I303" s="11">
        <f t="shared" si="8"/>
        <v>267</v>
      </c>
      <c r="J303" s="22"/>
      <c r="K303" s="22">
        <v>267</v>
      </c>
      <c r="L303" s="22"/>
      <c r="M303" s="11" t="s">
        <v>450</v>
      </c>
      <c r="N303" s="11" t="s">
        <v>34</v>
      </c>
      <c r="O303" s="11" t="s">
        <v>35</v>
      </c>
      <c r="P303" s="11"/>
    </row>
    <row r="304" s="4" customFormat="1" ht="33" customHeight="1" spans="1:16">
      <c r="A304" s="11" t="s">
        <v>1271</v>
      </c>
      <c r="B304" s="11">
        <v>1</v>
      </c>
      <c r="C304" s="11" t="s">
        <v>24</v>
      </c>
      <c r="D304" s="11" t="s">
        <v>1205</v>
      </c>
      <c r="E304" s="11">
        <v>165</v>
      </c>
      <c r="F304" s="11" t="s">
        <v>2952</v>
      </c>
      <c r="G304" s="11" t="s">
        <v>185</v>
      </c>
      <c r="H304" s="11">
        <v>2022</v>
      </c>
      <c r="I304" s="11">
        <f t="shared" si="8"/>
        <v>165</v>
      </c>
      <c r="J304" s="22"/>
      <c r="K304" s="22">
        <v>165</v>
      </c>
      <c r="L304" s="22"/>
      <c r="M304" s="11" t="s">
        <v>450</v>
      </c>
      <c r="N304" s="11" t="s">
        <v>34</v>
      </c>
      <c r="O304" s="11" t="s">
        <v>35</v>
      </c>
      <c r="P304" s="11"/>
    </row>
    <row r="305" s="4" customFormat="1" ht="33" customHeight="1" spans="1:16">
      <c r="A305" s="11" t="s">
        <v>1273</v>
      </c>
      <c r="B305" s="11">
        <v>1</v>
      </c>
      <c r="C305" s="11" t="s">
        <v>24</v>
      </c>
      <c r="D305" s="11" t="s">
        <v>1205</v>
      </c>
      <c r="E305" s="11">
        <v>344</v>
      </c>
      <c r="F305" s="11" t="s">
        <v>2953</v>
      </c>
      <c r="G305" s="11" t="s">
        <v>32</v>
      </c>
      <c r="H305" s="11">
        <v>2022</v>
      </c>
      <c r="I305" s="11">
        <f t="shared" si="8"/>
        <v>344</v>
      </c>
      <c r="J305" s="22"/>
      <c r="K305" s="22">
        <v>344</v>
      </c>
      <c r="L305" s="22"/>
      <c r="M305" s="11" t="s">
        <v>450</v>
      </c>
      <c r="N305" s="11" t="s">
        <v>34</v>
      </c>
      <c r="O305" s="11" t="s">
        <v>35</v>
      </c>
      <c r="P305" s="11"/>
    </row>
    <row r="306" s="4" customFormat="1" ht="33" customHeight="1" spans="1:16">
      <c r="A306" s="11" t="s">
        <v>1275</v>
      </c>
      <c r="B306" s="11">
        <v>1</v>
      </c>
      <c r="C306" s="11" t="s">
        <v>24</v>
      </c>
      <c r="D306" s="11" t="s">
        <v>1205</v>
      </c>
      <c r="E306" s="11">
        <v>303</v>
      </c>
      <c r="F306" s="11" t="s">
        <v>2954</v>
      </c>
      <c r="G306" s="11" t="s">
        <v>229</v>
      </c>
      <c r="H306" s="11">
        <v>2022</v>
      </c>
      <c r="I306" s="11">
        <f t="shared" si="8"/>
        <v>303</v>
      </c>
      <c r="J306" s="22"/>
      <c r="K306" s="22">
        <v>303</v>
      </c>
      <c r="L306" s="22"/>
      <c r="M306" s="11" t="s">
        <v>450</v>
      </c>
      <c r="N306" s="11" t="s">
        <v>34</v>
      </c>
      <c r="O306" s="11" t="s">
        <v>35</v>
      </c>
      <c r="P306" s="11"/>
    </row>
    <row r="307" s="4" customFormat="1" ht="33" customHeight="1" spans="1:16">
      <c r="A307" s="11" t="s">
        <v>1277</v>
      </c>
      <c r="B307" s="11">
        <v>1</v>
      </c>
      <c r="C307" s="11" t="s">
        <v>24</v>
      </c>
      <c r="D307" s="11" t="s">
        <v>1205</v>
      </c>
      <c r="E307" s="11">
        <v>201</v>
      </c>
      <c r="F307" s="11" t="s">
        <v>2955</v>
      </c>
      <c r="G307" s="11" t="s">
        <v>165</v>
      </c>
      <c r="H307" s="11">
        <v>2022</v>
      </c>
      <c r="I307" s="11">
        <f t="shared" si="8"/>
        <v>201</v>
      </c>
      <c r="J307" s="22"/>
      <c r="K307" s="22">
        <v>201</v>
      </c>
      <c r="L307" s="22"/>
      <c r="M307" s="11" t="s">
        <v>450</v>
      </c>
      <c r="N307" s="11" t="s">
        <v>34</v>
      </c>
      <c r="O307" s="11" t="s">
        <v>35</v>
      </c>
      <c r="P307" s="11"/>
    </row>
    <row r="308" s="4" customFormat="1" ht="33" customHeight="1" spans="1:16">
      <c r="A308" s="11" t="s">
        <v>1279</v>
      </c>
      <c r="B308" s="11">
        <v>1</v>
      </c>
      <c r="C308" s="11" t="s">
        <v>24</v>
      </c>
      <c r="D308" s="11" t="s">
        <v>1205</v>
      </c>
      <c r="E308" s="11">
        <v>330</v>
      </c>
      <c r="F308" s="11" t="s">
        <v>2956</v>
      </c>
      <c r="G308" s="11" t="s">
        <v>168</v>
      </c>
      <c r="H308" s="11">
        <v>2022</v>
      </c>
      <c r="I308" s="11">
        <f t="shared" si="8"/>
        <v>330</v>
      </c>
      <c r="J308" s="22"/>
      <c r="K308" s="22">
        <v>330</v>
      </c>
      <c r="L308" s="22"/>
      <c r="M308" s="11" t="s">
        <v>450</v>
      </c>
      <c r="N308" s="11" t="s">
        <v>34</v>
      </c>
      <c r="O308" s="11" t="s">
        <v>35</v>
      </c>
      <c r="P308" s="11"/>
    </row>
    <row r="309" s="4" customFormat="1" ht="33" customHeight="1" spans="1:16">
      <c r="A309" s="11" t="s">
        <v>1281</v>
      </c>
      <c r="B309" s="11">
        <v>1</v>
      </c>
      <c r="C309" s="11" t="s">
        <v>24</v>
      </c>
      <c r="D309" s="11" t="s">
        <v>1205</v>
      </c>
      <c r="E309" s="11">
        <v>202</v>
      </c>
      <c r="F309" s="11" t="s">
        <v>2957</v>
      </c>
      <c r="G309" s="11" t="s">
        <v>162</v>
      </c>
      <c r="H309" s="11">
        <v>2022</v>
      </c>
      <c r="I309" s="11">
        <f t="shared" si="8"/>
        <v>202</v>
      </c>
      <c r="J309" s="22"/>
      <c r="K309" s="22">
        <v>202</v>
      </c>
      <c r="L309" s="22"/>
      <c r="M309" s="11" t="s">
        <v>450</v>
      </c>
      <c r="N309" s="11" t="s">
        <v>34</v>
      </c>
      <c r="O309" s="11" t="s">
        <v>35</v>
      </c>
      <c r="P309" s="11"/>
    </row>
    <row r="310" s="4" customFormat="1" ht="33" customHeight="1" spans="1:16">
      <c r="A310" s="11" t="s">
        <v>1283</v>
      </c>
      <c r="B310" s="11">
        <v>1</v>
      </c>
      <c r="C310" s="11" t="s">
        <v>24</v>
      </c>
      <c r="D310" s="11" t="s">
        <v>1205</v>
      </c>
      <c r="E310" s="11">
        <v>216</v>
      </c>
      <c r="F310" s="11" t="s">
        <v>2958</v>
      </c>
      <c r="G310" s="11" t="s">
        <v>303</v>
      </c>
      <c r="H310" s="11">
        <v>2022</v>
      </c>
      <c r="I310" s="11">
        <f t="shared" si="8"/>
        <v>216</v>
      </c>
      <c r="J310" s="22"/>
      <c r="K310" s="22">
        <v>216</v>
      </c>
      <c r="L310" s="22"/>
      <c r="M310" s="11" t="s">
        <v>450</v>
      </c>
      <c r="N310" s="11" t="s">
        <v>34</v>
      </c>
      <c r="O310" s="11" t="s">
        <v>35</v>
      </c>
      <c r="P310" s="11"/>
    </row>
    <row r="311" s="4" customFormat="1" ht="33" customHeight="1" spans="1:16">
      <c r="A311" s="11" t="s">
        <v>1285</v>
      </c>
      <c r="B311" s="11">
        <v>1</v>
      </c>
      <c r="C311" s="11" t="s">
        <v>24</v>
      </c>
      <c r="D311" s="11" t="s">
        <v>1205</v>
      </c>
      <c r="E311" s="11">
        <v>272</v>
      </c>
      <c r="F311" s="11" t="s">
        <v>2959</v>
      </c>
      <c r="G311" s="11" t="s">
        <v>179</v>
      </c>
      <c r="H311" s="11">
        <v>2022</v>
      </c>
      <c r="I311" s="11">
        <f t="shared" si="8"/>
        <v>272</v>
      </c>
      <c r="J311" s="22"/>
      <c r="K311" s="22">
        <v>272</v>
      </c>
      <c r="L311" s="22"/>
      <c r="M311" s="11" t="s">
        <v>450</v>
      </c>
      <c r="N311" s="11" t="s">
        <v>34</v>
      </c>
      <c r="O311" s="11" t="s">
        <v>35</v>
      </c>
      <c r="P311" s="11"/>
    </row>
    <row r="312" s="4" customFormat="1" ht="33" customHeight="1" spans="1:16">
      <c r="A312" s="11" t="s">
        <v>1287</v>
      </c>
      <c r="B312" s="11">
        <v>1</v>
      </c>
      <c r="C312" s="11" t="s">
        <v>24</v>
      </c>
      <c r="D312" s="11" t="s">
        <v>1205</v>
      </c>
      <c r="E312" s="11">
        <v>163</v>
      </c>
      <c r="F312" s="11" t="s">
        <v>2960</v>
      </c>
      <c r="G312" s="11" t="s">
        <v>182</v>
      </c>
      <c r="H312" s="11">
        <v>2022</v>
      </c>
      <c r="I312" s="11">
        <f t="shared" si="8"/>
        <v>163</v>
      </c>
      <c r="J312" s="22"/>
      <c r="K312" s="22">
        <v>163</v>
      </c>
      <c r="L312" s="22"/>
      <c r="M312" s="11" t="s">
        <v>450</v>
      </c>
      <c r="N312" s="11" t="s">
        <v>34</v>
      </c>
      <c r="O312" s="11" t="s">
        <v>35</v>
      </c>
      <c r="P312" s="11"/>
    </row>
    <row r="313" s="4" customFormat="1" ht="33" customHeight="1" spans="1:16">
      <c r="A313" s="11" t="s">
        <v>1289</v>
      </c>
      <c r="B313" s="11">
        <v>1</v>
      </c>
      <c r="C313" s="11" t="s">
        <v>24</v>
      </c>
      <c r="D313" s="11" t="s">
        <v>1205</v>
      </c>
      <c r="E313" s="11">
        <v>285</v>
      </c>
      <c r="F313" s="11" t="s">
        <v>2961</v>
      </c>
      <c r="G313" s="11" t="s">
        <v>58</v>
      </c>
      <c r="H313" s="11">
        <v>2022</v>
      </c>
      <c r="I313" s="11">
        <f t="shared" si="8"/>
        <v>285</v>
      </c>
      <c r="J313" s="22"/>
      <c r="K313" s="22">
        <v>285</v>
      </c>
      <c r="L313" s="22"/>
      <c r="M313" s="11" t="s">
        <v>450</v>
      </c>
      <c r="N313" s="11" t="s">
        <v>34</v>
      </c>
      <c r="O313" s="11" t="s">
        <v>35</v>
      </c>
      <c r="P313" s="11"/>
    </row>
    <row r="314" s="4" customFormat="1" ht="33" customHeight="1" spans="1:16">
      <c r="A314" s="11" t="s">
        <v>1291</v>
      </c>
      <c r="B314" s="11">
        <v>1</v>
      </c>
      <c r="C314" s="11" t="s">
        <v>24</v>
      </c>
      <c r="D314" s="11" t="s">
        <v>1205</v>
      </c>
      <c r="E314" s="11">
        <v>282</v>
      </c>
      <c r="F314" s="11" t="s">
        <v>2962</v>
      </c>
      <c r="G314" s="11" t="s">
        <v>173</v>
      </c>
      <c r="H314" s="11">
        <v>2022</v>
      </c>
      <c r="I314" s="11">
        <f t="shared" si="8"/>
        <v>282</v>
      </c>
      <c r="J314" s="22"/>
      <c r="K314" s="22">
        <v>282</v>
      </c>
      <c r="L314" s="22"/>
      <c r="M314" s="11" t="s">
        <v>450</v>
      </c>
      <c r="N314" s="11" t="s">
        <v>34</v>
      </c>
      <c r="O314" s="11" t="s">
        <v>35</v>
      </c>
      <c r="P314" s="11"/>
    </row>
    <row r="315" s="4" customFormat="1" ht="33" customHeight="1" spans="1:16">
      <c r="A315" s="11" t="s">
        <v>1293</v>
      </c>
      <c r="B315" s="11">
        <v>1</v>
      </c>
      <c r="C315" s="11" t="s">
        <v>24</v>
      </c>
      <c r="D315" s="11" t="s">
        <v>1205</v>
      </c>
      <c r="E315" s="11">
        <v>258</v>
      </c>
      <c r="F315" s="11" t="s">
        <v>2963</v>
      </c>
      <c r="G315" s="11" t="s">
        <v>176</v>
      </c>
      <c r="H315" s="11">
        <v>2022</v>
      </c>
      <c r="I315" s="11">
        <f t="shared" si="8"/>
        <v>258</v>
      </c>
      <c r="J315" s="22"/>
      <c r="K315" s="22">
        <v>258</v>
      </c>
      <c r="L315" s="22"/>
      <c r="M315" s="11" t="s">
        <v>450</v>
      </c>
      <c r="N315" s="11" t="s">
        <v>34</v>
      </c>
      <c r="O315" s="11" t="s">
        <v>35</v>
      </c>
      <c r="P315" s="11"/>
    </row>
    <row r="316" s="4" customFormat="1" ht="33" customHeight="1" spans="1:16">
      <c r="A316" s="11" t="s">
        <v>1295</v>
      </c>
      <c r="B316" s="11">
        <v>1</v>
      </c>
      <c r="C316" s="11" t="s">
        <v>24</v>
      </c>
      <c r="D316" s="11" t="s">
        <v>1205</v>
      </c>
      <c r="E316" s="11">
        <v>181</v>
      </c>
      <c r="F316" s="11" t="s">
        <v>2964</v>
      </c>
      <c r="G316" s="11" t="s">
        <v>425</v>
      </c>
      <c r="H316" s="11">
        <v>2022</v>
      </c>
      <c r="I316" s="11">
        <f t="shared" si="8"/>
        <v>181</v>
      </c>
      <c r="J316" s="22"/>
      <c r="K316" s="22">
        <v>181</v>
      </c>
      <c r="L316" s="22"/>
      <c r="M316" s="11" t="s">
        <v>450</v>
      </c>
      <c r="N316" s="11" t="s">
        <v>34</v>
      </c>
      <c r="O316" s="11" t="s">
        <v>35</v>
      </c>
      <c r="P316" s="11"/>
    </row>
    <row r="317" s="4" customFormat="1" ht="33" customHeight="1" spans="1:16">
      <c r="A317" s="11" t="s">
        <v>1297</v>
      </c>
      <c r="B317" s="11">
        <v>1</v>
      </c>
      <c r="C317" s="11" t="s">
        <v>24</v>
      </c>
      <c r="D317" s="11" t="s">
        <v>1205</v>
      </c>
      <c r="E317" s="11">
        <v>193</v>
      </c>
      <c r="F317" s="11" t="s">
        <v>2965</v>
      </c>
      <c r="G317" s="11" t="s">
        <v>257</v>
      </c>
      <c r="H317" s="11">
        <v>2022</v>
      </c>
      <c r="I317" s="11">
        <f t="shared" si="8"/>
        <v>193</v>
      </c>
      <c r="J317" s="22"/>
      <c r="K317" s="22">
        <v>193</v>
      </c>
      <c r="L317" s="22"/>
      <c r="M317" s="11" t="s">
        <v>450</v>
      </c>
      <c r="N317" s="11" t="s">
        <v>34</v>
      </c>
      <c r="O317" s="11" t="s">
        <v>35</v>
      </c>
      <c r="P317" s="11"/>
    </row>
    <row r="318" s="4" customFormat="1" ht="30" customHeight="1" spans="1:16">
      <c r="A318" s="11" t="s">
        <v>1299</v>
      </c>
      <c r="B318" s="11">
        <f>B319</f>
        <v>1</v>
      </c>
      <c r="C318" s="11" t="s">
        <v>20</v>
      </c>
      <c r="D318" s="11" t="s">
        <v>20</v>
      </c>
      <c r="E318" s="11" t="s">
        <v>20</v>
      </c>
      <c r="F318" s="11" t="s">
        <v>20</v>
      </c>
      <c r="G318" s="11" t="s">
        <v>20</v>
      </c>
      <c r="H318" s="11" t="s">
        <v>20</v>
      </c>
      <c r="I318" s="11">
        <f t="shared" ref="I318:L318" si="9">I319</f>
        <v>5685.63</v>
      </c>
      <c r="J318" s="11">
        <f t="shared" si="9"/>
        <v>4704.84</v>
      </c>
      <c r="K318" s="11">
        <f t="shared" si="9"/>
        <v>980.79</v>
      </c>
      <c r="L318" s="11">
        <f t="shared" si="9"/>
        <v>0</v>
      </c>
      <c r="M318" s="11" t="s">
        <v>20</v>
      </c>
      <c r="N318" s="11" t="s">
        <v>20</v>
      </c>
      <c r="O318" s="11" t="s">
        <v>20</v>
      </c>
      <c r="P318" s="11"/>
    </row>
    <row r="319" s="4" customFormat="1" ht="40" customHeight="1" spans="1:16">
      <c r="A319" s="11" t="s">
        <v>2966</v>
      </c>
      <c r="B319" s="11">
        <v>1</v>
      </c>
      <c r="C319" s="11" t="s">
        <v>587</v>
      </c>
      <c r="D319" s="11" t="s">
        <v>74</v>
      </c>
      <c r="E319" s="11">
        <v>7129</v>
      </c>
      <c r="F319" s="11" t="s">
        <v>2967</v>
      </c>
      <c r="G319" s="11" t="s">
        <v>70</v>
      </c>
      <c r="H319" s="11"/>
      <c r="I319" s="11">
        <f>J319+K319+L319</f>
        <v>5685.63</v>
      </c>
      <c r="J319" s="11">
        <v>4704.84</v>
      </c>
      <c r="K319" s="11">
        <v>980.79</v>
      </c>
      <c r="L319" s="11"/>
      <c r="M319" s="11" t="s">
        <v>1207</v>
      </c>
      <c r="N319" s="11" t="s">
        <v>42</v>
      </c>
      <c r="O319" s="11" t="s">
        <v>35</v>
      </c>
      <c r="P319" s="11"/>
    </row>
    <row r="320" s="3" customFormat="1" ht="30" customHeight="1" spans="1:16">
      <c r="A320" s="11" t="s">
        <v>1302</v>
      </c>
      <c r="B320" s="11"/>
      <c r="C320" s="11" t="s">
        <v>20</v>
      </c>
      <c r="D320" s="11" t="s">
        <v>20</v>
      </c>
      <c r="E320" s="11" t="s">
        <v>20</v>
      </c>
      <c r="F320" s="11" t="s">
        <v>20</v>
      </c>
      <c r="G320" s="11" t="s">
        <v>20</v>
      </c>
      <c r="H320" s="11" t="s">
        <v>20</v>
      </c>
      <c r="I320" s="22">
        <f>J320+K320+L320</f>
        <v>0</v>
      </c>
      <c r="J320" s="22"/>
      <c r="K320" s="22"/>
      <c r="L320" s="22"/>
      <c r="M320" s="11" t="s">
        <v>20</v>
      </c>
      <c r="N320" s="11" t="s">
        <v>20</v>
      </c>
      <c r="O320" s="11" t="s">
        <v>20</v>
      </c>
      <c r="P320" s="11"/>
    </row>
    <row r="321" s="3" customFormat="1" ht="30" customHeight="1" spans="1:16">
      <c r="A321" s="10" t="s">
        <v>1304</v>
      </c>
      <c r="B321" s="10">
        <f>B322+B324+B326</f>
        <v>3</v>
      </c>
      <c r="C321" s="10" t="s">
        <v>20</v>
      </c>
      <c r="D321" s="10" t="s">
        <v>20</v>
      </c>
      <c r="E321" s="10" t="s">
        <v>20</v>
      </c>
      <c r="F321" s="10" t="s">
        <v>20</v>
      </c>
      <c r="G321" s="10" t="s">
        <v>20</v>
      </c>
      <c r="H321" s="10" t="s">
        <v>20</v>
      </c>
      <c r="I321" s="20">
        <f t="shared" ref="I321:L321" si="10">I322+I324+I326</f>
        <v>1866.32</v>
      </c>
      <c r="J321" s="20">
        <f t="shared" si="10"/>
        <v>1866.32</v>
      </c>
      <c r="K321" s="20">
        <f t="shared" si="10"/>
        <v>0</v>
      </c>
      <c r="L321" s="20">
        <f t="shared" si="10"/>
        <v>0</v>
      </c>
      <c r="M321" s="10" t="s">
        <v>20</v>
      </c>
      <c r="N321" s="10" t="s">
        <v>20</v>
      </c>
      <c r="O321" s="10" t="s">
        <v>20</v>
      </c>
      <c r="P321" s="10"/>
    </row>
    <row r="322" s="3" customFormat="1" ht="30" customHeight="1" spans="1:16">
      <c r="A322" s="11" t="s">
        <v>1305</v>
      </c>
      <c r="B322" s="11">
        <f>B323</f>
        <v>1</v>
      </c>
      <c r="C322" s="11" t="s">
        <v>20</v>
      </c>
      <c r="D322" s="11" t="s">
        <v>20</v>
      </c>
      <c r="E322" s="11" t="s">
        <v>20</v>
      </c>
      <c r="F322" s="11" t="s">
        <v>20</v>
      </c>
      <c r="G322" s="11" t="s">
        <v>20</v>
      </c>
      <c r="H322" s="11" t="s">
        <v>20</v>
      </c>
      <c r="I322" s="22">
        <f t="shared" ref="I322:L322" si="11">I323</f>
        <v>412.8</v>
      </c>
      <c r="J322" s="22">
        <f t="shared" si="11"/>
        <v>412.8</v>
      </c>
      <c r="K322" s="22">
        <f t="shared" si="11"/>
        <v>0</v>
      </c>
      <c r="L322" s="22">
        <f t="shared" si="11"/>
        <v>0</v>
      </c>
      <c r="M322" s="11" t="s">
        <v>20</v>
      </c>
      <c r="N322" s="11" t="s">
        <v>20</v>
      </c>
      <c r="O322" s="11" t="s">
        <v>20</v>
      </c>
      <c r="P322" s="11"/>
    </row>
    <row r="323" s="4" customFormat="1" ht="104" customHeight="1" spans="1:16">
      <c r="A323" s="11" t="s">
        <v>1306</v>
      </c>
      <c r="B323" s="11">
        <v>1</v>
      </c>
      <c r="C323" s="11" t="s">
        <v>24</v>
      </c>
      <c r="D323" s="11" t="s">
        <v>245</v>
      </c>
      <c r="E323" s="11">
        <v>1</v>
      </c>
      <c r="F323" s="11" t="s">
        <v>1307</v>
      </c>
      <c r="G323" s="11" t="s">
        <v>194</v>
      </c>
      <c r="H323" s="11">
        <v>2022</v>
      </c>
      <c r="I323" s="11">
        <f>J323+K323+L323</f>
        <v>412.8</v>
      </c>
      <c r="J323" s="22">
        <v>412.8</v>
      </c>
      <c r="K323" s="22"/>
      <c r="L323" s="22"/>
      <c r="M323" s="11" t="s">
        <v>788</v>
      </c>
      <c r="N323" s="11" t="s">
        <v>34</v>
      </c>
      <c r="O323" s="11" t="s">
        <v>35</v>
      </c>
      <c r="P323" s="11"/>
    </row>
    <row r="324" s="3" customFormat="1" ht="30" customHeight="1" spans="1:16">
      <c r="A324" s="11" t="s">
        <v>1310</v>
      </c>
      <c r="B324" s="11">
        <f>B325</f>
        <v>1</v>
      </c>
      <c r="C324" s="11" t="s">
        <v>20</v>
      </c>
      <c r="D324" s="11" t="s">
        <v>20</v>
      </c>
      <c r="E324" s="11" t="s">
        <v>20</v>
      </c>
      <c r="F324" s="11" t="s">
        <v>20</v>
      </c>
      <c r="G324" s="11" t="s">
        <v>20</v>
      </c>
      <c r="H324" s="11" t="s">
        <v>20</v>
      </c>
      <c r="I324" s="22">
        <f t="shared" ref="I324:L324" si="12">I325</f>
        <v>400</v>
      </c>
      <c r="J324" s="11">
        <f t="shared" si="12"/>
        <v>400</v>
      </c>
      <c r="K324" s="11">
        <f t="shared" si="12"/>
        <v>0</v>
      </c>
      <c r="L324" s="11">
        <f t="shared" si="12"/>
        <v>0</v>
      </c>
      <c r="M324" s="11" t="s">
        <v>20</v>
      </c>
      <c r="N324" s="11" t="s">
        <v>20</v>
      </c>
      <c r="O324" s="11" t="s">
        <v>20</v>
      </c>
      <c r="P324" s="11"/>
    </row>
    <row r="325" s="4" customFormat="1" ht="48" customHeight="1" spans="1:16">
      <c r="A325" s="11" t="s">
        <v>1311</v>
      </c>
      <c r="B325" s="11">
        <v>1</v>
      </c>
      <c r="C325" s="11" t="s">
        <v>24</v>
      </c>
      <c r="D325" s="11" t="s">
        <v>245</v>
      </c>
      <c r="E325" s="11">
        <v>1</v>
      </c>
      <c r="F325" s="11" t="s">
        <v>1312</v>
      </c>
      <c r="G325" s="11" t="s">
        <v>194</v>
      </c>
      <c r="H325" s="11">
        <v>2022</v>
      </c>
      <c r="I325" s="11">
        <f>J325+K325+L325</f>
        <v>400</v>
      </c>
      <c r="J325" s="22">
        <v>400</v>
      </c>
      <c r="K325" s="22"/>
      <c r="L325" s="22"/>
      <c r="M325" s="11" t="s">
        <v>788</v>
      </c>
      <c r="N325" s="11" t="s">
        <v>34</v>
      </c>
      <c r="O325" s="11" t="s">
        <v>35</v>
      </c>
      <c r="P325" s="11"/>
    </row>
    <row r="326" s="3" customFormat="1" ht="30" customHeight="1" spans="1:16">
      <c r="A326" s="11" t="s">
        <v>1313</v>
      </c>
      <c r="B326" s="11">
        <f>B327</f>
        <v>1</v>
      </c>
      <c r="C326" s="11" t="s">
        <v>20</v>
      </c>
      <c r="D326" s="11" t="s">
        <v>20</v>
      </c>
      <c r="E326" s="11" t="s">
        <v>20</v>
      </c>
      <c r="F326" s="11" t="s">
        <v>20</v>
      </c>
      <c r="G326" s="11" t="s">
        <v>20</v>
      </c>
      <c r="H326" s="11" t="s">
        <v>20</v>
      </c>
      <c r="I326" s="22">
        <f t="shared" ref="I326:L326" si="13">I327</f>
        <v>1053.52</v>
      </c>
      <c r="J326" s="11">
        <f t="shared" si="13"/>
        <v>1053.52</v>
      </c>
      <c r="K326" s="11">
        <f t="shared" si="13"/>
        <v>0</v>
      </c>
      <c r="L326" s="11">
        <f t="shared" si="13"/>
        <v>0</v>
      </c>
      <c r="M326" s="11" t="s">
        <v>20</v>
      </c>
      <c r="N326" s="11" t="s">
        <v>20</v>
      </c>
      <c r="O326" s="11" t="s">
        <v>20</v>
      </c>
      <c r="P326" s="11"/>
    </row>
    <row r="327" s="4" customFormat="1" ht="47" customHeight="1" spans="1:16">
      <c r="A327" s="11" t="s">
        <v>1314</v>
      </c>
      <c r="B327" s="11">
        <v>1</v>
      </c>
      <c r="C327" s="11" t="s">
        <v>24</v>
      </c>
      <c r="D327" s="11" t="s">
        <v>245</v>
      </c>
      <c r="E327" s="11">
        <v>1</v>
      </c>
      <c r="F327" s="11" t="s">
        <v>1315</v>
      </c>
      <c r="G327" s="11" t="s">
        <v>194</v>
      </c>
      <c r="H327" s="11">
        <v>2022</v>
      </c>
      <c r="I327" s="11">
        <f>J327+K327+L327</f>
        <v>1053.52</v>
      </c>
      <c r="J327" s="22">
        <v>1053.52</v>
      </c>
      <c r="K327" s="22"/>
      <c r="L327" s="22"/>
      <c r="M327" s="11" t="s">
        <v>788</v>
      </c>
      <c r="N327" s="11" t="s">
        <v>34</v>
      </c>
      <c r="O327" s="11" t="s">
        <v>35</v>
      </c>
      <c r="P327" s="11"/>
    </row>
    <row r="328" s="3" customFormat="1" ht="30" customHeight="1" spans="1:16">
      <c r="A328" s="10" t="s">
        <v>1318</v>
      </c>
      <c r="B328" s="10">
        <f>B329+B330</f>
        <v>101</v>
      </c>
      <c r="C328" s="10" t="s">
        <v>20</v>
      </c>
      <c r="D328" s="10" t="s">
        <v>20</v>
      </c>
      <c r="E328" s="10" t="s">
        <v>20</v>
      </c>
      <c r="F328" s="10" t="s">
        <v>20</v>
      </c>
      <c r="G328" s="10" t="s">
        <v>20</v>
      </c>
      <c r="H328" s="10" t="s">
        <v>20</v>
      </c>
      <c r="I328" s="20">
        <f>J328+K328+L328</f>
        <v>5216.64</v>
      </c>
      <c r="J328" s="20">
        <f>J329+J330</f>
        <v>3438.64</v>
      </c>
      <c r="K328" s="20">
        <f>K329+K330</f>
        <v>1778</v>
      </c>
      <c r="L328" s="20">
        <f>L329+L330</f>
        <v>0</v>
      </c>
      <c r="M328" s="10" t="s">
        <v>20</v>
      </c>
      <c r="N328" s="10" t="s">
        <v>20</v>
      </c>
      <c r="O328" s="10" t="s">
        <v>20</v>
      </c>
      <c r="P328" s="10"/>
    </row>
    <row r="329" s="3" customFormat="1" ht="30" customHeight="1" spans="1:16">
      <c r="A329" s="11" t="s">
        <v>1319</v>
      </c>
      <c r="B329" s="11"/>
      <c r="C329" s="11" t="s">
        <v>20</v>
      </c>
      <c r="D329" s="11" t="s">
        <v>20</v>
      </c>
      <c r="E329" s="11" t="s">
        <v>20</v>
      </c>
      <c r="F329" s="11" t="s">
        <v>20</v>
      </c>
      <c r="G329" s="11" t="s">
        <v>20</v>
      </c>
      <c r="H329" s="11" t="s">
        <v>20</v>
      </c>
      <c r="I329" s="22">
        <f>J329+K329+L329</f>
        <v>0</v>
      </c>
      <c r="J329" s="22"/>
      <c r="K329" s="22"/>
      <c r="L329" s="22"/>
      <c r="M329" s="11" t="s">
        <v>20</v>
      </c>
      <c r="N329" s="11" t="s">
        <v>20</v>
      </c>
      <c r="O329" s="11" t="s">
        <v>20</v>
      </c>
      <c r="P329" s="11"/>
    </row>
    <row r="330" s="3" customFormat="1" ht="30" customHeight="1" spans="1:16">
      <c r="A330" s="11" t="s">
        <v>1341</v>
      </c>
      <c r="B330" s="11">
        <f>B331+B332+B335+B413+B414+B415+B416+B417</f>
        <v>101</v>
      </c>
      <c r="C330" s="11" t="s">
        <v>20</v>
      </c>
      <c r="D330" s="11" t="s">
        <v>20</v>
      </c>
      <c r="E330" s="11" t="s">
        <v>20</v>
      </c>
      <c r="F330" s="11" t="s">
        <v>20</v>
      </c>
      <c r="G330" s="11" t="s">
        <v>20</v>
      </c>
      <c r="H330" s="11" t="s">
        <v>20</v>
      </c>
      <c r="I330" s="22">
        <f t="shared" ref="I330:L330" si="14">I331+I332+I335+I413+I414+I415+I416+I417</f>
        <v>5216.64</v>
      </c>
      <c r="J330" s="22">
        <f t="shared" si="14"/>
        <v>3438.64</v>
      </c>
      <c r="K330" s="22">
        <f t="shared" si="14"/>
        <v>1778</v>
      </c>
      <c r="L330" s="22">
        <f t="shared" si="14"/>
        <v>0</v>
      </c>
      <c r="M330" s="11" t="s">
        <v>20</v>
      </c>
      <c r="N330" s="11" t="s">
        <v>20</v>
      </c>
      <c r="O330" s="11" t="s">
        <v>20</v>
      </c>
      <c r="P330" s="11"/>
    </row>
    <row r="331" s="3" customFormat="1" ht="54" customHeight="1" spans="1:16">
      <c r="A331" s="26" t="s">
        <v>1342</v>
      </c>
      <c r="B331" s="11">
        <f>SUM(B333:B334)</f>
        <v>2</v>
      </c>
      <c r="C331" s="11"/>
      <c r="D331" s="11" t="s">
        <v>60</v>
      </c>
      <c r="E331" s="11" t="s">
        <v>20</v>
      </c>
      <c r="F331" s="11" t="s">
        <v>1343</v>
      </c>
      <c r="G331" s="11"/>
      <c r="H331" s="11"/>
      <c r="I331" s="22">
        <f>SUM(I333:I334)</f>
        <v>50</v>
      </c>
      <c r="J331" s="22">
        <f>SUM(J333:J334)</f>
        <v>0</v>
      </c>
      <c r="K331" s="22">
        <f>SUM(K333:K334)</f>
        <v>50</v>
      </c>
      <c r="L331" s="22">
        <f>SUM(L333:L334)</f>
        <v>0</v>
      </c>
      <c r="M331" s="11" t="s">
        <v>20</v>
      </c>
      <c r="N331" s="11" t="s">
        <v>20</v>
      </c>
      <c r="O331" s="11" t="s">
        <v>20</v>
      </c>
      <c r="P331" s="11"/>
    </row>
    <row r="332" s="2" customFormat="1" ht="54" customHeight="1" spans="1:16">
      <c r="A332" s="26"/>
      <c r="B332" s="11"/>
      <c r="C332" s="11"/>
      <c r="D332" s="11" t="s">
        <v>1344</v>
      </c>
      <c r="E332" s="11" t="s">
        <v>20</v>
      </c>
      <c r="F332" s="11" t="s">
        <v>1345</v>
      </c>
      <c r="G332" s="11"/>
      <c r="H332" s="11"/>
      <c r="I332" s="22">
        <f>J332+K332+L332</f>
        <v>0</v>
      </c>
      <c r="J332" s="22"/>
      <c r="K332" s="22"/>
      <c r="L332" s="22"/>
      <c r="M332" s="11" t="s">
        <v>20</v>
      </c>
      <c r="N332" s="11" t="s">
        <v>20</v>
      </c>
      <c r="O332" s="11" t="s">
        <v>20</v>
      </c>
      <c r="P332" s="11"/>
    </row>
    <row r="333" s="4" customFormat="1" ht="81" customHeight="1" spans="1:16">
      <c r="A333" s="11" t="s">
        <v>1346</v>
      </c>
      <c r="B333" s="11">
        <v>1</v>
      </c>
      <c r="C333" s="11" t="s">
        <v>24</v>
      </c>
      <c r="D333" s="11" t="s">
        <v>278</v>
      </c>
      <c r="E333" s="11">
        <v>4000</v>
      </c>
      <c r="F333" s="11" t="s">
        <v>1347</v>
      </c>
      <c r="G333" s="11" t="s">
        <v>159</v>
      </c>
      <c r="H333" s="11">
        <v>2022</v>
      </c>
      <c r="I333" s="11">
        <f>J333+K333+L333</f>
        <v>40</v>
      </c>
      <c r="J333" s="22"/>
      <c r="K333" s="22">
        <v>40</v>
      </c>
      <c r="L333" s="22"/>
      <c r="M333" s="11" t="s">
        <v>350</v>
      </c>
      <c r="N333" s="11" t="s">
        <v>34</v>
      </c>
      <c r="O333" s="11" t="s">
        <v>35</v>
      </c>
      <c r="P333" s="11"/>
    </row>
    <row r="334" s="4" customFormat="1" ht="100" customHeight="1" spans="1:16">
      <c r="A334" s="11" t="s">
        <v>1348</v>
      </c>
      <c r="B334" s="11">
        <v>1</v>
      </c>
      <c r="C334" s="11" t="s">
        <v>24</v>
      </c>
      <c r="D334" s="11" t="s">
        <v>278</v>
      </c>
      <c r="E334" s="11">
        <v>11200</v>
      </c>
      <c r="F334" s="11" t="s">
        <v>1349</v>
      </c>
      <c r="G334" s="11" t="s">
        <v>257</v>
      </c>
      <c r="H334" s="11">
        <v>2022</v>
      </c>
      <c r="I334" s="11">
        <f>J334+K334+L334</f>
        <v>10</v>
      </c>
      <c r="J334" s="22"/>
      <c r="K334" s="22">
        <v>10</v>
      </c>
      <c r="L334" s="22"/>
      <c r="M334" s="11" t="s">
        <v>350</v>
      </c>
      <c r="N334" s="11" t="s">
        <v>34</v>
      </c>
      <c r="O334" s="11" t="s">
        <v>35</v>
      </c>
      <c r="P334" s="11"/>
    </row>
    <row r="335" s="3" customFormat="1" ht="30" customHeight="1" spans="1:16">
      <c r="A335" s="26" t="s">
        <v>1357</v>
      </c>
      <c r="B335" s="11">
        <f>SUM(B336:B412)</f>
        <v>77</v>
      </c>
      <c r="C335" s="11" t="s">
        <v>20</v>
      </c>
      <c r="D335" s="11" t="s">
        <v>20</v>
      </c>
      <c r="E335" s="11" t="s">
        <v>20</v>
      </c>
      <c r="F335" s="11" t="s">
        <v>20</v>
      </c>
      <c r="G335" s="11" t="s">
        <v>20</v>
      </c>
      <c r="H335" s="11" t="s">
        <v>20</v>
      </c>
      <c r="I335" s="22">
        <f>SUM(I336:I412)</f>
        <v>2205.96</v>
      </c>
      <c r="J335" s="11">
        <f>SUM(J336:J412)</f>
        <v>822.96</v>
      </c>
      <c r="K335" s="11">
        <f>SUM(K336:K412)</f>
        <v>1383</v>
      </c>
      <c r="L335" s="11">
        <f>SUM(L336:L412)</f>
        <v>0</v>
      </c>
      <c r="M335" s="11" t="s">
        <v>20</v>
      </c>
      <c r="N335" s="11" t="s">
        <v>20</v>
      </c>
      <c r="O335" s="11" t="s">
        <v>20</v>
      </c>
      <c r="P335" s="11"/>
    </row>
    <row r="336" s="2" customFormat="1" ht="188" customHeight="1" spans="1:16">
      <c r="A336" s="26" t="s">
        <v>1360</v>
      </c>
      <c r="B336" s="11">
        <v>1</v>
      </c>
      <c r="C336" s="11" t="s">
        <v>208</v>
      </c>
      <c r="D336" s="11" t="s">
        <v>92</v>
      </c>
      <c r="E336" s="11">
        <v>1</v>
      </c>
      <c r="F336" s="11" t="s">
        <v>1361</v>
      </c>
      <c r="G336" s="11" t="s">
        <v>194</v>
      </c>
      <c r="H336" s="11">
        <v>2022</v>
      </c>
      <c r="I336" s="22">
        <f t="shared" ref="I336:I353" si="15">J336+K336+L336</f>
        <v>24.1</v>
      </c>
      <c r="J336" s="22"/>
      <c r="K336" s="22">
        <v>24.1</v>
      </c>
      <c r="L336" s="22"/>
      <c r="M336" s="11" t="s">
        <v>95</v>
      </c>
      <c r="N336" s="11" t="s">
        <v>34</v>
      </c>
      <c r="O336" s="11" t="s">
        <v>35</v>
      </c>
      <c r="P336" s="47"/>
    </row>
    <row r="337" s="2" customFormat="1" ht="239" customHeight="1" spans="1:16">
      <c r="A337" s="26" t="s">
        <v>1362</v>
      </c>
      <c r="B337" s="11">
        <v>1</v>
      </c>
      <c r="C337" s="11" t="s">
        <v>208</v>
      </c>
      <c r="D337" s="11" t="s">
        <v>92</v>
      </c>
      <c r="E337" s="11">
        <v>1</v>
      </c>
      <c r="F337" s="11" t="s">
        <v>1363</v>
      </c>
      <c r="G337" s="11" t="s">
        <v>159</v>
      </c>
      <c r="H337" s="11">
        <v>2022</v>
      </c>
      <c r="I337" s="22">
        <f t="shared" si="15"/>
        <v>75.3</v>
      </c>
      <c r="J337" s="22"/>
      <c r="K337" s="22">
        <v>75.3</v>
      </c>
      <c r="L337" s="22"/>
      <c r="M337" s="11" t="s">
        <v>95</v>
      </c>
      <c r="N337" s="11" t="s">
        <v>34</v>
      </c>
      <c r="O337" s="11" t="s">
        <v>35</v>
      </c>
      <c r="P337" s="54"/>
    </row>
    <row r="338" s="2" customFormat="1" ht="134" customHeight="1" spans="1:16">
      <c r="A338" s="26" t="s">
        <v>1364</v>
      </c>
      <c r="B338" s="11">
        <v>1</v>
      </c>
      <c r="C338" s="11" t="s">
        <v>208</v>
      </c>
      <c r="D338" s="11" t="s">
        <v>92</v>
      </c>
      <c r="E338" s="11">
        <v>1</v>
      </c>
      <c r="F338" s="11" t="s">
        <v>1365</v>
      </c>
      <c r="G338" s="11" t="s">
        <v>162</v>
      </c>
      <c r="H338" s="11">
        <v>2022</v>
      </c>
      <c r="I338" s="22">
        <f t="shared" si="15"/>
        <v>42</v>
      </c>
      <c r="J338" s="22"/>
      <c r="K338" s="22">
        <v>42</v>
      </c>
      <c r="L338" s="22"/>
      <c r="M338" s="11" t="s">
        <v>95</v>
      </c>
      <c r="N338" s="11" t="s">
        <v>34</v>
      </c>
      <c r="O338" s="11" t="s">
        <v>35</v>
      </c>
      <c r="P338" s="54"/>
    </row>
    <row r="339" s="2" customFormat="1" ht="151" customHeight="1" spans="1:16">
      <c r="A339" s="26" t="s">
        <v>1366</v>
      </c>
      <c r="B339" s="11">
        <v>1</v>
      </c>
      <c r="C339" s="11" t="s">
        <v>208</v>
      </c>
      <c r="D339" s="11" t="s">
        <v>92</v>
      </c>
      <c r="E339" s="11">
        <v>1</v>
      </c>
      <c r="F339" s="11" t="s">
        <v>1367</v>
      </c>
      <c r="G339" s="11" t="s">
        <v>257</v>
      </c>
      <c r="H339" s="11">
        <v>2022</v>
      </c>
      <c r="I339" s="22">
        <f t="shared" si="15"/>
        <v>23.35</v>
      </c>
      <c r="J339" s="22"/>
      <c r="K339" s="22">
        <v>23.35</v>
      </c>
      <c r="L339" s="22"/>
      <c r="M339" s="11" t="s">
        <v>95</v>
      </c>
      <c r="N339" s="11" t="s">
        <v>34</v>
      </c>
      <c r="O339" s="11" t="s">
        <v>35</v>
      </c>
      <c r="P339" s="54"/>
    </row>
    <row r="340" s="2" customFormat="1" ht="103" customHeight="1" spans="1:16">
      <c r="A340" s="26" t="s">
        <v>1368</v>
      </c>
      <c r="B340" s="11">
        <v>1</v>
      </c>
      <c r="C340" s="11" t="s">
        <v>208</v>
      </c>
      <c r="D340" s="11" t="s">
        <v>92</v>
      </c>
      <c r="E340" s="11">
        <v>1</v>
      </c>
      <c r="F340" s="11" t="s">
        <v>1369</v>
      </c>
      <c r="G340" s="11" t="s">
        <v>182</v>
      </c>
      <c r="H340" s="11">
        <v>2022</v>
      </c>
      <c r="I340" s="22">
        <f t="shared" si="15"/>
        <v>7</v>
      </c>
      <c r="J340" s="22">
        <v>7</v>
      </c>
      <c r="K340" s="22"/>
      <c r="L340" s="22"/>
      <c r="M340" s="11" t="s">
        <v>95</v>
      </c>
      <c r="N340" s="11" t="s">
        <v>34</v>
      </c>
      <c r="O340" s="11" t="s">
        <v>35</v>
      </c>
      <c r="P340" s="54"/>
    </row>
    <row r="341" s="2" customFormat="1" ht="103" customHeight="1" spans="1:16">
      <c r="A341" s="26" t="s">
        <v>1370</v>
      </c>
      <c r="B341" s="11">
        <v>1</v>
      </c>
      <c r="C341" s="11" t="s">
        <v>208</v>
      </c>
      <c r="D341" s="11" t="s">
        <v>92</v>
      </c>
      <c r="E341" s="11">
        <v>1</v>
      </c>
      <c r="F341" s="11" t="s">
        <v>1371</v>
      </c>
      <c r="G341" s="11" t="s">
        <v>191</v>
      </c>
      <c r="H341" s="11">
        <v>2022</v>
      </c>
      <c r="I341" s="22">
        <f t="shared" si="15"/>
        <v>8</v>
      </c>
      <c r="J341" s="22"/>
      <c r="K341" s="22">
        <v>8</v>
      </c>
      <c r="L341" s="22"/>
      <c r="M341" s="11" t="s">
        <v>95</v>
      </c>
      <c r="N341" s="11" t="s">
        <v>34</v>
      </c>
      <c r="O341" s="11" t="s">
        <v>35</v>
      </c>
      <c r="P341" s="54"/>
    </row>
    <row r="342" s="2" customFormat="1" ht="136" customHeight="1" spans="1:16">
      <c r="A342" s="26" t="s">
        <v>1372</v>
      </c>
      <c r="B342" s="11">
        <v>1</v>
      </c>
      <c r="C342" s="11" t="s">
        <v>208</v>
      </c>
      <c r="D342" s="11" t="s">
        <v>92</v>
      </c>
      <c r="E342" s="11">
        <v>1</v>
      </c>
      <c r="F342" s="11" t="s">
        <v>1373</v>
      </c>
      <c r="G342" s="11" t="s">
        <v>176</v>
      </c>
      <c r="H342" s="11">
        <v>2022</v>
      </c>
      <c r="I342" s="22">
        <f t="shared" si="15"/>
        <v>31.7</v>
      </c>
      <c r="J342" s="22"/>
      <c r="K342" s="22">
        <v>31.7</v>
      </c>
      <c r="L342" s="22"/>
      <c r="M342" s="11" t="s">
        <v>95</v>
      </c>
      <c r="N342" s="11" t="s">
        <v>34</v>
      </c>
      <c r="O342" s="11" t="s">
        <v>35</v>
      </c>
      <c r="P342" s="54"/>
    </row>
    <row r="343" s="2" customFormat="1" ht="136" customHeight="1" spans="1:16">
      <c r="A343" s="26" t="s">
        <v>1374</v>
      </c>
      <c r="B343" s="11">
        <v>1</v>
      </c>
      <c r="C343" s="11" t="s">
        <v>208</v>
      </c>
      <c r="D343" s="11" t="s">
        <v>92</v>
      </c>
      <c r="E343" s="11">
        <v>1</v>
      </c>
      <c r="F343" s="11" t="s">
        <v>1375</v>
      </c>
      <c r="G343" s="11" t="s">
        <v>188</v>
      </c>
      <c r="H343" s="11">
        <v>2022</v>
      </c>
      <c r="I343" s="22">
        <f t="shared" si="15"/>
        <v>58</v>
      </c>
      <c r="J343" s="22"/>
      <c r="K343" s="22">
        <v>58</v>
      </c>
      <c r="L343" s="22"/>
      <c r="M343" s="11" t="s">
        <v>95</v>
      </c>
      <c r="N343" s="11" t="s">
        <v>34</v>
      </c>
      <c r="O343" s="11" t="s">
        <v>35</v>
      </c>
      <c r="P343" s="54"/>
    </row>
    <row r="344" s="2" customFormat="1" ht="136" customHeight="1" spans="1:16">
      <c r="A344" s="26" t="s">
        <v>1376</v>
      </c>
      <c r="B344" s="11">
        <v>1</v>
      </c>
      <c r="C344" s="11" t="s">
        <v>208</v>
      </c>
      <c r="D344" s="11" t="s">
        <v>92</v>
      </c>
      <c r="E344" s="11">
        <v>1</v>
      </c>
      <c r="F344" s="11" t="s">
        <v>1377</v>
      </c>
      <c r="G344" s="11" t="s">
        <v>179</v>
      </c>
      <c r="H344" s="11">
        <v>2022</v>
      </c>
      <c r="I344" s="22">
        <f t="shared" si="15"/>
        <v>27</v>
      </c>
      <c r="J344" s="22"/>
      <c r="K344" s="22">
        <v>27</v>
      </c>
      <c r="L344" s="22"/>
      <c r="M344" s="11" t="s">
        <v>95</v>
      </c>
      <c r="N344" s="11" t="s">
        <v>34</v>
      </c>
      <c r="O344" s="11" t="s">
        <v>35</v>
      </c>
      <c r="P344" s="54"/>
    </row>
    <row r="345" s="2" customFormat="1" ht="176" customHeight="1" spans="1:16">
      <c r="A345" s="26" t="s">
        <v>1378</v>
      </c>
      <c r="B345" s="11">
        <v>1</v>
      </c>
      <c r="C345" s="11" t="s">
        <v>208</v>
      </c>
      <c r="D345" s="11" t="s">
        <v>92</v>
      </c>
      <c r="E345" s="11">
        <v>1</v>
      </c>
      <c r="F345" s="11" t="s">
        <v>1379</v>
      </c>
      <c r="G345" s="11" t="s">
        <v>425</v>
      </c>
      <c r="H345" s="11">
        <v>2022</v>
      </c>
      <c r="I345" s="22">
        <f t="shared" si="15"/>
        <v>28.4</v>
      </c>
      <c r="J345" s="22"/>
      <c r="K345" s="22">
        <v>28.4</v>
      </c>
      <c r="L345" s="22"/>
      <c r="M345" s="11" t="s">
        <v>95</v>
      </c>
      <c r="N345" s="11" t="s">
        <v>34</v>
      </c>
      <c r="O345" s="11" t="s">
        <v>35</v>
      </c>
      <c r="P345" s="54"/>
    </row>
    <row r="346" s="2" customFormat="1" ht="192" customHeight="1" spans="1:16">
      <c r="A346" s="26" t="s">
        <v>1380</v>
      </c>
      <c r="B346" s="11">
        <v>1</v>
      </c>
      <c r="C346" s="11" t="s">
        <v>208</v>
      </c>
      <c r="D346" s="11" t="s">
        <v>92</v>
      </c>
      <c r="E346" s="11">
        <v>1</v>
      </c>
      <c r="F346" s="11" t="s">
        <v>2968</v>
      </c>
      <c r="G346" s="11" t="s">
        <v>173</v>
      </c>
      <c r="H346" s="11">
        <v>2022</v>
      </c>
      <c r="I346" s="22">
        <f t="shared" si="15"/>
        <v>47.04</v>
      </c>
      <c r="J346" s="22"/>
      <c r="K346" s="22">
        <v>47.04</v>
      </c>
      <c r="L346" s="22"/>
      <c r="M346" s="11" t="s">
        <v>95</v>
      </c>
      <c r="N346" s="11" t="s">
        <v>34</v>
      </c>
      <c r="O346" s="11" t="s">
        <v>35</v>
      </c>
      <c r="P346" s="54"/>
    </row>
    <row r="347" s="2" customFormat="1" ht="103" customHeight="1" spans="1:16">
      <c r="A347" s="26" t="s">
        <v>1382</v>
      </c>
      <c r="B347" s="11">
        <v>1</v>
      </c>
      <c r="C347" s="11" t="s">
        <v>208</v>
      </c>
      <c r="D347" s="11" t="s">
        <v>92</v>
      </c>
      <c r="E347" s="11">
        <v>1</v>
      </c>
      <c r="F347" s="11" t="s">
        <v>1383</v>
      </c>
      <c r="G347" s="11" t="s">
        <v>165</v>
      </c>
      <c r="H347" s="11">
        <v>2022</v>
      </c>
      <c r="I347" s="22">
        <f t="shared" si="15"/>
        <v>18</v>
      </c>
      <c r="J347" s="22"/>
      <c r="K347" s="22">
        <v>18</v>
      </c>
      <c r="L347" s="22"/>
      <c r="M347" s="11" t="s">
        <v>95</v>
      </c>
      <c r="N347" s="11" t="s">
        <v>34</v>
      </c>
      <c r="O347" s="11" t="s">
        <v>35</v>
      </c>
      <c r="P347" s="54"/>
    </row>
    <row r="348" s="2" customFormat="1" ht="142" customHeight="1" spans="1:16">
      <c r="A348" s="26" t="s">
        <v>1384</v>
      </c>
      <c r="B348" s="11">
        <v>1</v>
      </c>
      <c r="C348" s="11" t="s">
        <v>208</v>
      </c>
      <c r="D348" s="11" t="s">
        <v>92</v>
      </c>
      <c r="E348" s="11">
        <v>1</v>
      </c>
      <c r="F348" s="11" t="s">
        <v>1385</v>
      </c>
      <c r="G348" s="11" t="s">
        <v>58</v>
      </c>
      <c r="H348" s="11">
        <v>2022</v>
      </c>
      <c r="I348" s="22">
        <f t="shared" si="15"/>
        <v>19.11</v>
      </c>
      <c r="J348" s="22"/>
      <c r="K348" s="22">
        <v>19.11</v>
      </c>
      <c r="L348" s="22"/>
      <c r="M348" s="11" t="s">
        <v>95</v>
      </c>
      <c r="N348" s="11" t="s">
        <v>34</v>
      </c>
      <c r="O348" s="11" t="s">
        <v>35</v>
      </c>
      <c r="P348" s="54"/>
    </row>
    <row r="349" s="2" customFormat="1" ht="142" customHeight="1" spans="1:16">
      <c r="A349" s="26" t="s">
        <v>1386</v>
      </c>
      <c r="B349" s="11">
        <v>1</v>
      </c>
      <c r="C349" s="11" t="s">
        <v>208</v>
      </c>
      <c r="D349" s="11" t="s">
        <v>92</v>
      </c>
      <c r="E349" s="11">
        <v>1</v>
      </c>
      <c r="F349" s="11" t="s">
        <v>2969</v>
      </c>
      <c r="G349" s="11" t="s">
        <v>303</v>
      </c>
      <c r="H349" s="11">
        <v>2022</v>
      </c>
      <c r="I349" s="22">
        <f t="shared" si="15"/>
        <v>15</v>
      </c>
      <c r="J349" s="22"/>
      <c r="K349" s="22">
        <v>15</v>
      </c>
      <c r="L349" s="22"/>
      <c r="M349" s="11" t="s">
        <v>95</v>
      </c>
      <c r="N349" s="11" t="s">
        <v>34</v>
      </c>
      <c r="O349" s="11" t="s">
        <v>35</v>
      </c>
      <c r="P349" s="54"/>
    </row>
    <row r="350" s="2" customFormat="1" ht="103" customHeight="1" spans="1:16">
      <c r="A350" s="26" t="s">
        <v>1388</v>
      </c>
      <c r="B350" s="11">
        <v>1</v>
      </c>
      <c r="C350" s="11" t="s">
        <v>208</v>
      </c>
      <c r="D350" s="11" t="s">
        <v>92</v>
      </c>
      <c r="E350" s="11">
        <v>1</v>
      </c>
      <c r="F350" s="11" t="s">
        <v>1389</v>
      </c>
      <c r="G350" s="11" t="s">
        <v>32</v>
      </c>
      <c r="H350" s="11">
        <v>2022</v>
      </c>
      <c r="I350" s="22">
        <f t="shared" si="15"/>
        <v>10</v>
      </c>
      <c r="J350" s="22"/>
      <c r="K350" s="22">
        <v>10</v>
      </c>
      <c r="L350" s="22"/>
      <c r="M350" s="11" t="s">
        <v>95</v>
      </c>
      <c r="N350" s="11" t="s">
        <v>34</v>
      </c>
      <c r="O350" s="11" t="s">
        <v>35</v>
      </c>
      <c r="P350" s="54"/>
    </row>
    <row r="351" s="2" customFormat="1" ht="103" customHeight="1" spans="1:16">
      <c r="A351" s="26" t="s">
        <v>1390</v>
      </c>
      <c r="B351" s="11">
        <v>1</v>
      </c>
      <c r="C351" s="11" t="s">
        <v>208</v>
      </c>
      <c r="D351" s="11" t="s">
        <v>92</v>
      </c>
      <c r="E351" s="11">
        <v>1</v>
      </c>
      <c r="F351" s="11" t="s">
        <v>1391</v>
      </c>
      <c r="G351" s="11" t="s">
        <v>185</v>
      </c>
      <c r="H351" s="11">
        <v>2022</v>
      </c>
      <c r="I351" s="22">
        <f t="shared" si="15"/>
        <v>13</v>
      </c>
      <c r="J351" s="22"/>
      <c r="K351" s="22">
        <v>13</v>
      </c>
      <c r="L351" s="22"/>
      <c r="M351" s="11" t="s">
        <v>95</v>
      </c>
      <c r="N351" s="11" t="s">
        <v>34</v>
      </c>
      <c r="O351" s="11" t="s">
        <v>35</v>
      </c>
      <c r="P351" s="14"/>
    </row>
    <row r="352" s="2" customFormat="1" ht="103" customHeight="1" spans="1:16">
      <c r="A352" s="26" t="s">
        <v>1392</v>
      </c>
      <c r="B352" s="11">
        <v>1</v>
      </c>
      <c r="C352" s="11" t="s">
        <v>24</v>
      </c>
      <c r="D352" s="11" t="s">
        <v>92</v>
      </c>
      <c r="E352" s="11">
        <v>1</v>
      </c>
      <c r="F352" s="11" t="s">
        <v>1393</v>
      </c>
      <c r="G352" s="11" t="s">
        <v>168</v>
      </c>
      <c r="H352" s="11">
        <v>2022</v>
      </c>
      <c r="I352" s="22">
        <f t="shared" si="15"/>
        <v>36.28</v>
      </c>
      <c r="J352" s="22">
        <v>36.28</v>
      </c>
      <c r="K352" s="22"/>
      <c r="L352" s="22"/>
      <c r="M352" s="11" t="s">
        <v>95</v>
      </c>
      <c r="N352" s="11" t="s">
        <v>34</v>
      </c>
      <c r="O352" s="11" t="s">
        <v>35</v>
      </c>
      <c r="P352" s="11"/>
    </row>
    <row r="353" s="2" customFormat="1" ht="103" customHeight="1" spans="1:16">
      <c r="A353" s="26" t="s">
        <v>1394</v>
      </c>
      <c r="B353" s="11">
        <v>1</v>
      </c>
      <c r="C353" s="11" t="s">
        <v>24</v>
      </c>
      <c r="D353" s="11" t="s">
        <v>92</v>
      </c>
      <c r="E353" s="11">
        <v>1</v>
      </c>
      <c r="F353" s="11" t="s">
        <v>1395</v>
      </c>
      <c r="G353" s="11" t="s">
        <v>179</v>
      </c>
      <c r="H353" s="11">
        <v>2022</v>
      </c>
      <c r="I353" s="22">
        <f t="shared" si="15"/>
        <v>71.17</v>
      </c>
      <c r="J353" s="22">
        <v>71.17</v>
      </c>
      <c r="K353" s="22"/>
      <c r="L353" s="22"/>
      <c r="M353" s="11" t="s">
        <v>95</v>
      </c>
      <c r="N353" s="11" t="s">
        <v>34</v>
      </c>
      <c r="O353" s="11" t="s">
        <v>35</v>
      </c>
      <c r="P353" s="11"/>
    </row>
    <row r="354" s="2" customFormat="1" ht="103" customHeight="1" spans="1:16">
      <c r="A354" s="26" t="s">
        <v>1396</v>
      </c>
      <c r="B354" s="11">
        <v>1</v>
      </c>
      <c r="C354" s="11" t="s">
        <v>24</v>
      </c>
      <c r="D354" s="11" t="s">
        <v>92</v>
      </c>
      <c r="E354" s="11">
        <v>1</v>
      </c>
      <c r="F354" s="11" t="s">
        <v>1397</v>
      </c>
      <c r="G354" s="11" t="s">
        <v>194</v>
      </c>
      <c r="H354" s="11">
        <v>2022</v>
      </c>
      <c r="I354" s="22">
        <f t="shared" ref="I354:I373" si="16">J354+K354+L354</f>
        <v>58.99</v>
      </c>
      <c r="J354" s="22">
        <v>58.99</v>
      </c>
      <c r="K354" s="22"/>
      <c r="L354" s="22"/>
      <c r="M354" s="11" t="s">
        <v>95</v>
      </c>
      <c r="N354" s="11" t="s">
        <v>34</v>
      </c>
      <c r="O354" s="11" t="s">
        <v>35</v>
      </c>
      <c r="P354" s="11"/>
    </row>
    <row r="355" s="2" customFormat="1" ht="103" customHeight="1" spans="1:16">
      <c r="A355" s="26" t="s">
        <v>1398</v>
      </c>
      <c r="B355" s="11">
        <v>1</v>
      </c>
      <c r="C355" s="11" t="s">
        <v>24</v>
      </c>
      <c r="D355" s="11" t="s">
        <v>92</v>
      </c>
      <c r="E355" s="11">
        <v>1</v>
      </c>
      <c r="F355" s="11" t="s">
        <v>1399</v>
      </c>
      <c r="G355" s="11" t="s">
        <v>194</v>
      </c>
      <c r="H355" s="11">
        <v>2022</v>
      </c>
      <c r="I355" s="22">
        <f t="shared" si="16"/>
        <v>7.45</v>
      </c>
      <c r="J355" s="22">
        <v>7.45</v>
      </c>
      <c r="K355" s="22"/>
      <c r="L355" s="22"/>
      <c r="M355" s="11" t="s">
        <v>95</v>
      </c>
      <c r="N355" s="11" t="s">
        <v>34</v>
      </c>
      <c r="O355" s="11" t="s">
        <v>35</v>
      </c>
      <c r="P355" s="11"/>
    </row>
    <row r="356" s="2" customFormat="1" ht="409" customHeight="1" spans="1:16">
      <c r="A356" s="26" t="s">
        <v>1400</v>
      </c>
      <c r="B356" s="11">
        <v>1</v>
      </c>
      <c r="C356" s="11" t="s">
        <v>24</v>
      </c>
      <c r="D356" s="11" t="s">
        <v>92</v>
      </c>
      <c r="E356" s="11">
        <v>1</v>
      </c>
      <c r="F356" s="11" t="s">
        <v>2970</v>
      </c>
      <c r="G356" s="11" t="s">
        <v>159</v>
      </c>
      <c r="H356" s="11">
        <v>2022</v>
      </c>
      <c r="I356" s="22">
        <f t="shared" si="16"/>
        <v>50.49</v>
      </c>
      <c r="J356" s="22">
        <v>50.49</v>
      </c>
      <c r="K356" s="22"/>
      <c r="L356" s="22"/>
      <c r="M356" s="11" t="s">
        <v>95</v>
      </c>
      <c r="N356" s="11" t="s">
        <v>34</v>
      </c>
      <c r="O356" s="11" t="s">
        <v>35</v>
      </c>
      <c r="P356" s="11"/>
    </row>
    <row r="357" s="2" customFormat="1" ht="148" customHeight="1" spans="1:16">
      <c r="A357" s="26" t="s">
        <v>1402</v>
      </c>
      <c r="B357" s="11">
        <v>1</v>
      </c>
      <c r="C357" s="11" t="s">
        <v>24</v>
      </c>
      <c r="D357" s="11" t="s">
        <v>92</v>
      </c>
      <c r="E357" s="11">
        <v>1</v>
      </c>
      <c r="F357" s="11" t="s">
        <v>1403</v>
      </c>
      <c r="G357" s="11" t="s">
        <v>32</v>
      </c>
      <c r="H357" s="11">
        <v>2022</v>
      </c>
      <c r="I357" s="22">
        <f t="shared" si="16"/>
        <v>40.69</v>
      </c>
      <c r="J357" s="22">
        <v>40.69</v>
      </c>
      <c r="K357" s="22"/>
      <c r="L357" s="22"/>
      <c r="M357" s="11" t="s">
        <v>95</v>
      </c>
      <c r="N357" s="11" t="s">
        <v>34</v>
      </c>
      <c r="O357" s="11" t="s">
        <v>35</v>
      </c>
      <c r="P357" s="11"/>
    </row>
    <row r="358" s="2" customFormat="1" ht="103" customHeight="1" spans="1:16">
      <c r="A358" s="26" t="s">
        <v>1404</v>
      </c>
      <c r="B358" s="11">
        <v>1</v>
      </c>
      <c r="C358" s="11" t="s">
        <v>24</v>
      </c>
      <c r="D358" s="11" t="s">
        <v>92</v>
      </c>
      <c r="E358" s="11">
        <v>1</v>
      </c>
      <c r="F358" s="11" t="s">
        <v>1405</v>
      </c>
      <c r="G358" s="11" t="s">
        <v>32</v>
      </c>
      <c r="H358" s="11">
        <v>2022</v>
      </c>
      <c r="I358" s="22">
        <f t="shared" si="16"/>
        <v>7.39</v>
      </c>
      <c r="J358" s="22">
        <v>7.39</v>
      </c>
      <c r="K358" s="22"/>
      <c r="L358" s="22"/>
      <c r="M358" s="11" t="s">
        <v>95</v>
      </c>
      <c r="N358" s="11" t="s">
        <v>34</v>
      </c>
      <c r="O358" s="11" t="s">
        <v>35</v>
      </c>
      <c r="P358" s="11"/>
    </row>
    <row r="359" s="2" customFormat="1" ht="156" customHeight="1" spans="1:16">
      <c r="A359" s="26" t="s">
        <v>1406</v>
      </c>
      <c r="B359" s="11">
        <v>1</v>
      </c>
      <c r="C359" s="11" t="s">
        <v>24</v>
      </c>
      <c r="D359" s="11" t="s">
        <v>92</v>
      </c>
      <c r="E359" s="11">
        <v>1</v>
      </c>
      <c r="F359" s="11" t="s">
        <v>1407</v>
      </c>
      <c r="G359" s="11" t="s">
        <v>58</v>
      </c>
      <c r="H359" s="11">
        <v>2022</v>
      </c>
      <c r="I359" s="22">
        <f t="shared" si="16"/>
        <v>140.42</v>
      </c>
      <c r="J359" s="22">
        <v>140.42</v>
      </c>
      <c r="K359" s="22"/>
      <c r="L359" s="22"/>
      <c r="M359" s="11" t="s">
        <v>95</v>
      </c>
      <c r="N359" s="11" t="s">
        <v>34</v>
      </c>
      <c r="O359" s="11" t="s">
        <v>35</v>
      </c>
      <c r="P359" s="11"/>
    </row>
    <row r="360" s="2" customFormat="1" ht="103" customHeight="1" spans="1:16">
      <c r="A360" s="26" t="s">
        <v>1408</v>
      </c>
      <c r="B360" s="11">
        <v>1</v>
      </c>
      <c r="C360" s="11" t="s">
        <v>24</v>
      </c>
      <c r="D360" s="11" t="s">
        <v>92</v>
      </c>
      <c r="E360" s="11">
        <v>1</v>
      </c>
      <c r="F360" s="11" t="s">
        <v>1409</v>
      </c>
      <c r="G360" s="11" t="s">
        <v>58</v>
      </c>
      <c r="H360" s="11">
        <v>2022</v>
      </c>
      <c r="I360" s="22">
        <f t="shared" si="16"/>
        <v>37.58</v>
      </c>
      <c r="J360" s="22">
        <v>37.58</v>
      </c>
      <c r="K360" s="22"/>
      <c r="L360" s="22"/>
      <c r="M360" s="11" t="s">
        <v>95</v>
      </c>
      <c r="N360" s="11" t="s">
        <v>34</v>
      </c>
      <c r="O360" s="11" t="s">
        <v>35</v>
      </c>
      <c r="P360" s="11"/>
    </row>
    <row r="361" s="2" customFormat="1" ht="103" customHeight="1" spans="1:16">
      <c r="A361" s="26" t="s">
        <v>1410</v>
      </c>
      <c r="B361" s="11">
        <v>1</v>
      </c>
      <c r="C361" s="11" t="s">
        <v>24</v>
      </c>
      <c r="D361" s="11" t="s">
        <v>92</v>
      </c>
      <c r="E361" s="11">
        <v>1</v>
      </c>
      <c r="F361" s="11" t="s">
        <v>1411</v>
      </c>
      <c r="G361" s="11" t="s">
        <v>58</v>
      </c>
      <c r="H361" s="11">
        <v>2022</v>
      </c>
      <c r="I361" s="22">
        <f t="shared" si="16"/>
        <v>32</v>
      </c>
      <c r="J361" s="22">
        <v>32</v>
      </c>
      <c r="K361" s="22"/>
      <c r="L361" s="22"/>
      <c r="M361" s="11" t="s">
        <v>95</v>
      </c>
      <c r="N361" s="11" t="s">
        <v>34</v>
      </c>
      <c r="O361" s="11" t="s">
        <v>35</v>
      </c>
      <c r="P361" s="11"/>
    </row>
    <row r="362" s="2" customFormat="1" ht="139" customHeight="1" spans="1:16">
      <c r="A362" s="26" t="s">
        <v>1412</v>
      </c>
      <c r="B362" s="11">
        <v>1</v>
      </c>
      <c r="C362" s="11" t="s">
        <v>24</v>
      </c>
      <c r="D362" s="11" t="s">
        <v>92</v>
      </c>
      <c r="E362" s="11">
        <v>1</v>
      </c>
      <c r="F362" s="11" t="s">
        <v>1413</v>
      </c>
      <c r="G362" s="11" t="s">
        <v>176</v>
      </c>
      <c r="H362" s="11">
        <v>2022</v>
      </c>
      <c r="I362" s="22">
        <f t="shared" si="16"/>
        <v>50</v>
      </c>
      <c r="J362" s="22">
        <v>50</v>
      </c>
      <c r="K362" s="22"/>
      <c r="L362" s="22"/>
      <c r="M362" s="11" t="s">
        <v>95</v>
      </c>
      <c r="N362" s="11" t="s">
        <v>34</v>
      </c>
      <c r="O362" s="11" t="s">
        <v>35</v>
      </c>
      <c r="P362" s="11"/>
    </row>
    <row r="363" s="2" customFormat="1" ht="43" customHeight="1" spans="1:16">
      <c r="A363" s="26" t="s">
        <v>1414</v>
      </c>
      <c r="B363" s="11">
        <v>1</v>
      </c>
      <c r="C363" s="11" t="s">
        <v>24</v>
      </c>
      <c r="D363" s="11" t="s">
        <v>92</v>
      </c>
      <c r="E363" s="11">
        <v>1</v>
      </c>
      <c r="F363" s="11" t="s">
        <v>1415</v>
      </c>
      <c r="G363" s="11" t="s">
        <v>229</v>
      </c>
      <c r="H363" s="11">
        <v>2022</v>
      </c>
      <c r="I363" s="22">
        <f t="shared" si="16"/>
        <v>0.97</v>
      </c>
      <c r="J363" s="22">
        <v>0.97</v>
      </c>
      <c r="K363" s="22"/>
      <c r="L363" s="22"/>
      <c r="M363" s="11" t="s">
        <v>95</v>
      </c>
      <c r="N363" s="11" t="s">
        <v>34</v>
      </c>
      <c r="O363" s="11" t="s">
        <v>35</v>
      </c>
      <c r="P363" s="11"/>
    </row>
    <row r="364" s="2" customFormat="1" ht="43" customHeight="1" spans="1:16">
      <c r="A364" s="26" t="s">
        <v>1416</v>
      </c>
      <c r="B364" s="11">
        <v>1</v>
      </c>
      <c r="C364" s="11" t="s">
        <v>24</v>
      </c>
      <c r="D364" s="11" t="s">
        <v>92</v>
      </c>
      <c r="E364" s="11">
        <v>1</v>
      </c>
      <c r="F364" s="11" t="s">
        <v>1417</v>
      </c>
      <c r="G364" s="11" t="s">
        <v>229</v>
      </c>
      <c r="H364" s="11">
        <v>2022</v>
      </c>
      <c r="I364" s="22">
        <f t="shared" si="16"/>
        <v>4.1</v>
      </c>
      <c r="J364" s="22">
        <v>4.1</v>
      </c>
      <c r="K364" s="22"/>
      <c r="L364" s="22"/>
      <c r="M364" s="11" t="s">
        <v>95</v>
      </c>
      <c r="N364" s="11" t="s">
        <v>34</v>
      </c>
      <c r="O364" s="11" t="s">
        <v>35</v>
      </c>
      <c r="P364" s="11"/>
    </row>
    <row r="365" s="2" customFormat="1" ht="43" customHeight="1" spans="1:16">
      <c r="A365" s="26" t="s">
        <v>1418</v>
      </c>
      <c r="B365" s="11">
        <v>1</v>
      </c>
      <c r="C365" s="11" t="s">
        <v>24</v>
      </c>
      <c r="D365" s="11" t="s">
        <v>92</v>
      </c>
      <c r="E365" s="11">
        <v>1</v>
      </c>
      <c r="F365" s="11" t="s">
        <v>1419</v>
      </c>
      <c r="G365" s="11" t="s">
        <v>229</v>
      </c>
      <c r="H365" s="11">
        <v>2022</v>
      </c>
      <c r="I365" s="22">
        <f t="shared" si="16"/>
        <v>3.1</v>
      </c>
      <c r="J365" s="22">
        <v>3.1</v>
      </c>
      <c r="K365" s="22"/>
      <c r="L365" s="22"/>
      <c r="M365" s="11" t="s">
        <v>95</v>
      </c>
      <c r="N365" s="11" t="s">
        <v>34</v>
      </c>
      <c r="O365" s="11" t="s">
        <v>35</v>
      </c>
      <c r="P365" s="11"/>
    </row>
    <row r="366" s="2" customFormat="1" ht="43" customHeight="1" spans="1:16">
      <c r="A366" s="26" t="s">
        <v>1420</v>
      </c>
      <c r="B366" s="11">
        <v>1</v>
      </c>
      <c r="C366" s="11" t="s">
        <v>24</v>
      </c>
      <c r="D366" s="11" t="s">
        <v>92</v>
      </c>
      <c r="E366" s="11">
        <v>1</v>
      </c>
      <c r="F366" s="11" t="s">
        <v>1421</v>
      </c>
      <c r="G366" s="11" t="s">
        <v>185</v>
      </c>
      <c r="H366" s="11">
        <v>2022</v>
      </c>
      <c r="I366" s="22">
        <f t="shared" si="16"/>
        <v>2.06</v>
      </c>
      <c r="J366" s="22">
        <v>2.06</v>
      </c>
      <c r="K366" s="22"/>
      <c r="L366" s="22"/>
      <c r="M366" s="11" t="s">
        <v>95</v>
      </c>
      <c r="N366" s="11" t="s">
        <v>34</v>
      </c>
      <c r="O366" s="11" t="s">
        <v>35</v>
      </c>
      <c r="P366" s="11"/>
    </row>
    <row r="367" s="2" customFormat="1" ht="43" customHeight="1" spans="1:16">
      <c r="A367" s="26" t="s">
        <v>1422</v>
      </c>
      <c r="B367" s="11">
        <v>1</v>
      </c>
      <c r="C367" s="11" t="s">
        <v>24</v>
      </c>
      <c r="D367" s="11" t="s">
        <v>92</v>
      </c>
      <c r="E367" s="11">
        <v>1</v>
      </c>
      <c r="F367" s="11" t="s">
        <v>1423</v>
      </c>
      <c r="G367" s="11" t="s">
        <v>185</v>
      </c>
      <c r="H367" s="11">
        <v>2022</v>
      </c>
      <c r="I367" s="22">
        <f t="shared" si="16"/>
        <v>3.5</v>
      </c>
      <c r="J367" s="22">
        <v>3.5</v>
      </c>
      <c r="K367" s="22"/>
      <c r="L367" s="22"/>
      <c r="M367" s="11" t="s">
        <v>95</v>
      </c>
      <c r="N367" s="11" t="s">
        <v>34</v>
      </c>
      <c r="O367" s="11" t="s">
        <v>35</v>
      </c>
      <c r="P367" s="11"/>
    </row>
    <row r="368" s="2" customFormat="1" ht="43" customHeight="1" spans="1:16">
      <c r="A368" s="26" t="s">
        <v>1424</v>
      </c>
      <c r="B368" s="11">
        <v>1</v>
      </c>
      <c r="C368" s="11" t="s">
        <v>24</v>
      </c>
      <c r="D368" s="11" t="s">
        <v>92</v>
      </c>
      <c r="E368" s="11">
        <v>1</v>
      </c>
      <c r="F368" s="11" t="s">
        <v>1425</v>
      </c>
      <c r="G368" s="11" t="s">
        <v>185</v>
      </c>
      <c r="H368" s="11">
        <v>2022</v>
      </c>
      <c r="I368" s="22">
        <f t="shared" si="16"/>
        <v>0.9</v>
      </c>
      <c r="J368" s="22">
        <v>0.9</v>
      </c>
      <c r="K368" s="22"/>
      <c r="L368" s="22"/>
      <c r="M368" s="11" t="s">
        <v>95</v>
      </c>
      <c r="N368" s="11" t="s">
        <v>34</v>
      </c>
      <c r="O368" s="11" t="s">
        <v>35</v>
      </c>
      <c r="P368" s="11"/>
    </row>
    <row r="369" s="2" customFormat="1" ht="43" customHeight="1" spans="1:16">
      <c r="A369" s="26" t="s">
        <v>1426</v>
      </c>
      <c r="B369" s="11">
        <v>1</v>
      </c>
      <c r="C369" s="11" t="s">
        <v>24</v>
      </c>
      <c r="D369" s="11" t="s">
        <v>92</v>
      </c>
      <c r="E369" s="11">
        <v>1</v>
      </c>
      <c r="F369" s="11" t="s">
        <v>1427</v>
      </c>
      <c r="G369" s="11" t="s">
        <v>185</v>
      </c>
      <c r="H369" s="11">
        <v>2022</v>
      </c>
      <c r="I369" s="22">
        <f t="shared" si="16"/>
        <v>0.35</v>
      </c>
      <c r="J369" s="22">
        <v>0.35</v>
      </c>
      <c r="K369" s="22"/>
      <c r="L369" s="22"/>
      <c r="M369" s="11" t="s">
        <v>95</v>
      </c>
      <c r="N369" s="11" t="s">
        <v>34</v>
      </c>
      <c r="O369" s="11" t="s">
        <v>35</v>
      </c>
      <c r="P369" s="11"/>
    </row>
    <row r="370" s="2" customFormat="1" ht="43" customHeight="1" spans="1:16">
      <c r="A370" s="26" t="s">
        <v>1428</v>
      </c>
      <c r="B370" s="11">
        <v>1</v>
      </c>
      <c r="C370" s="11" t="s">
        <v>24</v>
      </c>
      <c r="D370" s="11" t="s">
        <v>92</v>
      </c>
      <c r="E370" s="11">
        <v>1</v>
      </c>
      <c r="F370" s="11" t="s">
        <v>1429</v>
      </c>
      <c r="G370" s="11" t="s">
        <v>185</v>
      </c>
      <c r="H370" s="11">
        <v>2022</v>
      </c>
      <c r="I370" s="22">
        <f t="shared" si="16"/>
        <v>3</v>
      </c>
      <c r="J370" s="22">
        <v>3</v>
      </c>
      <c r="K370" s="22"/>
      <c r="L370" s="22"/>
      <c r="M370" s="11" t="s">
        <v>95</v>
      </c>
      <c r="N370" s="11" t="s">
        <v>34</v>
      </c>
      <c r="O370" s="11" t="s">
        <v>35</v>
      </c>
      <c r="P370" s="11"/>
    </row>
    <row r="371" s="2" customFormat="1" ht="43" customHeight="1" spans="1:16">
      <c r="A371" s="26" t="s">
        <v>1430</v>
      </c>
      <c r="B371" s="11">
        <v>1</v>
      </c>
      <c r="C371" s="11" t="s">
        <v>24</v>
      </c>
      <c r="D371" s="11" t="s">
        <v>92</v>
      </c>
      <c r="E371" s="11">
        <v>1</v>
      </c>
      <c r="F371" s="11" t="s">
        <v>1431</v>
      </c>
      <c r="G371" s="11" t="s">
        <v>185</v>
      </c>
      <c r="H371" s="11">
        <v>2022</v>
      </c>
      <c r="I371" s="22">
        <f t="shared" si="16"/>
        <v>0.2</v>
      </c>
      <c r="J371" s="22">
        <v>0.2</v>
      </c>
      <c r="K371" s="22"/>
      <c r="L371" s="22"/>
      <c r="M371" s="11" t="s">
        <v>95</v>
      </c>
      <c r="N371" s="11" t="s">
        <v>34</v>
      </c>
      <c r="O371" s="11" t="s">
        <v>35</v>
      </c>
      <c r="P371" s="11"/>
    </row>
    <row r="372" s="2" customFormat="1" ht="43" customHeight="1" spans="1:16">
      <c r="A372" s="26" t="s">
        <v>1432</v>
      </c>
      <c r="B372" s="11">
        <v>1</v>
      </c>
      <c r="C372" s="11" t="s">
        <v>24</v>
      </c>
      <c r="D372" s="11" t="s">
        <v>92</v>
      </c>
      <c r="E372" s="11">
        <v>1</v>
      </c>
      <c r="F372" s="11" t="s">
        <v>1433</v>
      </c>
      <c r="G372" s="11" t="s">
        <v>185</v>
      </c>
      <c r="H372" s="11">
        <v>2022</v>
      </c>
      <c r="I372" s="22">
        <f t="shared" si="16"/>
        <v>0.25</v>
      </c>
      <c r="J372" s="22">
        <v>0.25</v>
      </c>
      <c r="K372" s="22"/>
      <c r="L372" s="22"/>
      <c r="M372" s="11" t="s">
        <v>95</v>
      </c>
      <c r="N372" s="11" t="s">
        <v>34</v>
      </c>
      <c r="O372" s="11" t="s">
        <v>35</v>
      </c>
      <c r="P372" s="11"/>
    </row>
    <row r="373" s="2" customFormat="1" ht="43" customHeight="1" spans="1:16">
      <c r="A373" s="26" t="s">
        <v>1434</v>
      </c>
      <c r="B373" s="11">
        <v>1</v>
      </c>
      <c r="C373" s="11" t="s">
        <v>24</v>
      </c>
      <c r="D373" s="11" t="s">
        <v>92</v>
      </c>
      <c r="E373" s="11">
        <v>1</v>
      </c>
      <c r="F373" s="11" t="s">
        <v>1435</v>
      </c>
      <c r="G373" s="11" t="s">
        <v>194</v>
      </c>
      <c r="H373" s="11">
        <v>2022</v>
      </c>
      <c r="I373" s="22">
        <f t="shared" si="16"/>
        <v>1.1</v>
      </c>
      <c r="J373" s="22">
        <v>1.1</v>
      </c>
      <c r="K373" s="22"/>
      <c r="L373" s="22"/>
      <c r="M373" s="11" t="s">
        <v>95</v>
      </c>
      <c r="N373" s="11" t="s">
        <v>34</v>
      </c>
      <c r="O373" s="11" t="s">
        <v>35</v>
      </c>
      <c r="P373" s="11"/>
    </row>
    <row r="374" s="2" customFormat="1" ht="43" customHeight="1" spans="1:16">
      <c r="A374" s="26" t="s">
        <v>1436</v>
      </c>
      <c r="B374" s="11">
        <v>1</v>
      </c>
      <c r="C374" s="11" t="s">
        <v>24</v>
      </c>
      <c r="D374" s="11" t="s">
        <v>92</v>
      </c>
      <c r="E374" s="11">
        <v>1</v>
      </c>
      <c r="F374" s="11" t="s">
        <v>1437</v>
      </c>
      <c r="G374" s="11" t="s">
        <v>194</v>
      </c>
      <c r="H374" s="11">
        <v>2022</v>
      </c>
      <c r="I374" s="22">
        <f t="shared" ref="I374:I428" si="17">J374+K374+L374</f>
        <v>2.18</v>
      </c>
      <c r="J374" s="22">
        <v>2.18</v>
      </c>
      <c r="K374" s="22"/>
      <c r="L374" s="22"/>
      <c r="M374" s="11" t="s">
        <v>95</v>
      </c>
      <c r="N374" s="11" t="s">
        <v>34</v>
      </c>
      <c r="O374" s="11" t="s">
        <v>35</v>
      </c>
      <c r="P374" s="11"/>
    </row>
    <row r="375" s="2" customFormat="1" ht="43" customHeight="1" spans="1:16">
      <c r="A375" s="26" t="s">
        <v>1438</v>
      </c>
      <c r="B375" s="11">
        <v>1</v>
      </c>
      <c r="C375" s="11" t="s">
        <v>24</v>
      </c>
      <c r="D375" s="11" t="s">
        <v>92</v>
      </c>
      <c r="E375" s="11">
        <v>1</v>
      </c>
      <c r="F375" s="11" t="s">
        <v>1439</v>
      </c>
      <c r="G375" s="11" t="s">
        <v>159</v>
      </c>
      <c r="H375" s="11">
        <v>2022</v>
      </c>
      <c r="I375" s="22">
        <f t="shared" si="17"/>
        <v>4.44</v>
      </c>
      <c r="J375" s="22">
        <v>4.44</v>
      </c>
      <c r="K375" s="22"/>
      <c r="L375" s="22"/>
      <c r="M375" s="11" t="s">
        <v>95</v>
      </c>
      <c r="N375" s="11" t="s">
        <v>34</v>
      </c>
      <c r="O375" s="11" t="s">
        <v>35</v>
      </c>
      <c r="P375" s="11"/>
    </row>
    <row r="376" s="2" customFormat="1" ht="43" customHeight="1" spans="1:16">
      <c r="A376" s="26" t="s">
        <v>1440</v>
      </c>
      <c r="B376" s="11">
        <v>1</v>
      </c>
      <c r="C376" s="11" t="s">
        <v>24</v>
      </c>
      <c r="D376" s="11" t="s">
        <v>92</v>
      </c>
      <c r="E376" s="11">
        <v>1</v>
      </c>
      <c r="F376" s="11" t="s">
        <v>1441</v>
      </c>
      <c r="G376" s="11" t="s">
        <v>159</v>
      </c>
      <c r="H376" s="11">
        <v>2022</v>
      </c>
      <c r="I376" s="22">
        <f t="shared" si="17"/>
        <v>9.94</v>
      </c>
      <c r="J376" s="22">
        <v>9.94</v>
      </c>
      <c r="K376" s="22"/>
      <c r="L376" s="22"/>
      <c r="M376" s="11" t="s">
        <v>95</v>
      </c>
      <c r="N376" s="11" t="s">
        <v>34</v>
      </c>
      <c r="O376" s="11" t="s">
        <v>35</v>
      </c>
      <c r="P376" s="11"/>
    </row>
    <row r="377" s="2" customFormat="1" ht="43" customHeight="1" spans="1:16">
      <c r="A377" s="26" t="s">
        <v>1442</v>
      </c>
      <c r="B377" s="11">
        <v>1</v>
      </c>
      <c r="C377" s="11" t="s">
        <v>24</v>
      </c>
      <c r="D377" s="11" t="s">
        <v>92</v>
      </c>
      <c r="E377" s="11">
        <v>1</v>
      </c>
      <c r="F377" s="11" t="s">
        <v>1443</v>
      </c>
      <c r="G377" s="11" t="s">
        <v>159</v>
      </c>
      <c r="H377" s="11">
        <v>2022</v>
      </c>
      <c r="I377" s="22">
        <f t="shared" si="17"/>
        <v>0.6</v>
      </c>
      <c r="J377" s="22">
        <v>0.6</v>
      </c>
      <c r="K377" s="22"/>
      <c r="L377" s="22"/>
      <c r="M377" s="11" t="s">
        <v>95</v>
      </c>
      <c r="N377" s="11" t="s">
        <v>34</v>
      </c>
      <c r="O377" s="11" t="s">
        <v>35</v>
      </c>
      <c r="P377" s="11"/>
    </row>
    <row r="378" s="2" customFormat="1" ht="43" customHeight="1" spans="1:16">
      <c r="A378" s="26" t="s">
        <v>1444</v>
      </c>
      <c r="B378" s="11">
        <v>1</v>
      </c>
      <c r="C378" s="11" t="s">
        <v>24</v>
      </c>
      <c r="D378" s="11" t="s">
        <v>92</v>
      </c>
      <c r="E378" s="11">
        <v>1</v>
      </c>
      <c r="F378" s="11" t="s">
        <v>1445</v>
      </c>
      <c r="G378" s="11" t="s">
        <v>159</v>
      </c>
      <c r="H378" s="11">
        <v>2022</v>
      </c>
      <c r="I378" s="22">
        <f t="shared" si="17"/>
        <v>2.7</v>
      </c>
      <c r="J378" s="22">
        <v>2.7</v>
      </c>
      <c r="K378" s="22"/>
      <c r="L378" s="22"/>
      <c r="M378" s="11" t="s">
        <v>95</v>
      </c>
      <c r="N378" s="11" t="s">
        <v>34</v>
      </c>
      <c r="O378" s="11" t="s">
        <v>35</v>
      </c>
      <c r="P378" s="11"/>
    </row>
    <row r="379" s="2" customFormat="1" ht="43" customHeight="1" spans="1:16">
      <c r="A379" s="26" t="s">
        <v>1446</v>
      </c>
      <c r="B379" s="11">
        <v>1</v>
      </c>
      <c r="C379" s="11" t="s">
        <v>24</v>
      </c>
      <c r="D379" s="11" t="s">
        <v>92</v>
      </c>
      <c r="E379" s="11">
        <v>1</v>
      </c>
      <c r="F379" s="11" t="s">
        <v>1447</v>
      </c>
      <c r="G379" s="11" t="s">
        <v>159</v>
      </c>
      <c r="H379" s="11">
        <v>2022</v>
      </c>
      <c r="I379" s="22">
        <f t="shared" si="17"/>
        <v>2</v>
      </c>
      <c r="J379" s="22">
        <v>2</v>
      </c>
      <c r="K379" s="22"/>
      <c r="L379" s="22"/>
      <c r="M379" s="11" t="s">
        <v>95</v>
      </c>
      <c r="N379" s="11" t="s">
        <v>34</v>
      </c>
      <c r="O379" s="11" t="s">
        <v>35</v>
      </c>
      <c r="P379" s="11"/>
    </row>
    <row r="380" s="2" customFormat="1" ht="43" customHeight="1" spans="1:16">
      <c r="A380" s="26" t="s">
        <v>1448</v>
      </c>
      <c r="B380" s="11">
        <v>1</v>
      </c>
      <c r="C380" s="11" t="s">
        <v>24</v>
      </c>
      <c r="D380" s="11" t="s">
        <v>92</v>
      </c>
      <c r="E380" s="11">
        <v>1</v>
      </c>
      <c r="F380" s="11" t="s">
        <v>1449</v>
      </c>
      <c r="G380" s="11" t="s">
        <v>159</v>
      </c>
      <c r="H380" s="11">
        <v>2022</v>
      </c>
      <c r="I380" s="22">
        <f t="shared" si="17"/>
        <v>0.4</v>
      </c>
      <c r="J380" s="22">
        <v>0.4</v>
      </c>
      <c r="K380" s="22"/>
      <c r="L380" s="22"/>
      <c r="M380" s="11" t="s">
        <v>95</v>
      </c>
      <c r="N380" s="11" t="s">
        <v>34</v>
      </c>
      <c r="O380" s="11" t="s">
        <v>35</v>
      </c>
      <c r="P380" s="11"/>
    </row>
    <row r="381" s="2" customFormat="1" ht="43" customHeight="1" spans="1:16">
      <c r="A381" s="26" t="s">
        <v>1450</v>
      </c>
      <c r="B381" s="11">
        <v>1</v>
      </c>
      <c r="C381" s="11" t="s">
        <v>24</v>
      </c>
      <c r="D381" s="11" t="s">
        <v>92</v>
      </c>
      <c r="E381" s="11">
        <v>1</v>
      </c>
      <c r="F381" s="11" t="s">
        <v>1451</v>
      </c>
      <c r="G381" s="11" t="s">
        <v>159</v>
      </c>
      <c r="H381" s="11">
        <v>2022</v>
      </c>
      <c r="I381" s="22">
        <f t="shared" si="17"/>
        <v>0.63</v>
      </c>
      <c r="J381" s="22">
        <v>0.63</v>
      </c>
      <c r="K381" s="22"/>
      <c r="L381" s="22"/>
      <c r="M381" s="11" t="s">
        <v>95</v>
      </c>
      <c r="N381" s="11" t="s">
        <v>34</v>
      </c>
      <c r="O381" s="11" t="s">
        <v>35</v>
      </c>
      <c r="P381" s="11"/>
    </row>
    <row r="382" s="2" customFormat="1" ht="43" customHeight="1" spans="1:16">
      <c r="A382" s="26" t="s">
        <v>1452</v>
      </c>
      <c r="B382" s="11">
        <v>1</v>
      </c>
      <c r="C382" s="11" t="s">
        <v>24</v>
      </c>
      <c r="D382" s="11" t="s">
        <v>92</v>
      </c>
      <c r="E382" s="11">
        <v>1</v>
      </c>
      <c r="F382" s="11" t="s">
        <v>1453</v>
      </c>
      <c r="G382" s="11" t="s">
        <v>191</v>
      </c>
      <c r="H382" s="11">
        <v>2022</v>
      </c>
      <c r="I382" s="22">
        <f t="shared" si="17"/>
        <v>9.9</v>
      </c>
      <c r="J382" s="22">
        <v>9.9</v>
      </c>
      <c r="K382" s="22"/>
      <c r="L382" s="22"/>
      <c r="M382" s="11" t="s">
        <v>95</v>
      </c>
      <c r="N382" s="11" t="s">
        <v>34</v>
      </c>
      <c r="O382" s="11" t="s">
        <v>35</v>
      </c>
      <c r="P382" s="11"/>
    </row>
    <row r="383" s="2" customFormat="1" ht="43" customHeight="1" spans="1:16">
      <c r="A383" s="26" t="s">
        <v>1454</v>
      </c>
      <c r="B383" s="11">
        <v>1</v>
      </c>
      <c r="C383" s="11" t="s">
        <v>24</v>
      </c>
      <c r="D383" s="11" t="s">
        <v>92</v>
      </c>
      <c r="E383" s="11">
        <v>1</v>
      </c>
      <c r="F383" s="11" t="s">
        <v>1455</v>
      </c>
      <c r="G383" s="11" t="s">
        <v>191</v>
      </c>
      <c r="H383" s="11">
        <v>2022</v>
      </c>
      <c r="I383" s="22">
        <f t="shared" si="17"/>
        <v>15.23</v>
      </c>
      <c r="J383" s="22">
        <v>15.23</v>
      </c>
      <c r="K383" s="22"/>
      <c r="L383" s="22"/>
      <c r="M383" s="11" t="s">
        <v>95</v>
      </c>
      <c r="N383" s="11" t="s">
        <v>34</v>
      </c>
      <c r="O383" s="11" t="s">
        <v>35</v>
      </c>
      <c r="P383" s="11"/>
    </row>
    <row r="384" s="2" customFormat="1" ht="43" customHeight="1" spans="1:16">
      <c r="A384" s="26" t="s">
        <v>1456</v>
      </c>
      <c r="B384" s="11">
        <v>1</v>
      </c>
      <c r="C384" s="11" t="s">
        <v>24</v>
      </c>
      <c r="D384" s="11" t="s">
        <v>92</v>
      </c>
      <c r="E384" s="11">
        <v>1</v>
      </c>
      <c r="F384" s="11" t="s">
        <v>1457</v>
      </c>
      <c r="G384" s="11" t="s">
        <v>188</v>
      </c>
      <c r="H384" s="11">
        <v>2022</v>
      </c>
      <c r="I384" s="22">
        <f t="shared" si="17"/>
        <v>37.42</v>
      </c>
      <c r="J384" s="22">
        <v>37.42</v>
      </c>
      <c r="K384" s="22"/>
      <c r="L384" s="22"/>
      <c r="M384" s="11" t="s">
        <v>95</v>
      </c>
      <c r="N384" s="11" t="s">
        <v>34</v>
      </c>
      <c r="O384" s="11" t="s">
        <v>35</v>
      </c>
      <c r="P384" s="11"/>
    </row>
    <row r="385" s="2" customFormat="1" ht="43" customHeight="1" spans="1:16">
      <c r="A385" s="26" t="s">
        <v>1458</v>
      </c>
      <c r="B385" s="11">
        <v>1</v>
      </c>
      <c r="C385" s="11" t="s">
        <v>24</v>
      </c>
      <c r="D385" s="11" t="s">
        <v>92</v>
      </c>
      <c r="E385" s="11">
        <v>1</v>
      </c>
      <c r="F385" s="11" t="s">
        <v>1459</v>
      </c>
      <c r="G385" s="11" t="s">
        <v>182</v>
      </c>
      <c r="H385" s="11">
        <v>2022</v>
      </c>
      <c r="I385" s="22">
        <f t="shared" si="17"/>
        <v>1.03</v>
      </c>
      <c r="J385" s="22">
        <v>1.03</v>
      </c>
      <c r="K385" s="22"/>
      <c r="L385" s="22"/>
      <c r="M385" s="11" t="s">
        <v>95</v>
      </c>
      <c r="N385" s="11" t="s">
        <v>34</v>
      </c>
      <c r="O385" s="11" t="s">
        <v>35</v>
      </c>
      <c r="P385" s="11"/>
    </row>
    <row r="386" s="2" customFormat="1" ht="43" customHeight="1" spans="1:16">
      <c r="A386" s="26" t="s">
        <v>1460</v>
      </c>
      <c r="B386" s="11">
        <v>1</v>
      </c>
      <c r="C386" s="11" t="s">
        <v>24</v>
      </c>
      <c r="D386" s="11" t="s">
        <v>92</v>
      </c>
      <c r="E386" s="11">
        <v>1</v>
      </c>
      <c r="F386" s="11" t="s">
        <v>1461</v>
      </c>
      <c r="G386" s="11" t="s">
        <v>182</v>
      </c>
      <c r="H386" s="11">
        <v>2022</v>
      </c>
      <c r="I386" s="22">
        <f t="shared" si="17"/>
        <v>0.17</v>
      </c>
      <c r="J386" s="22">
        <v>0.17</v>
      </c>
      <c r="K386" s="22"/>
      <c r="L386" s="22"/>
      <c r="M386" s="11" t="s">
        <v>95</v>
      </c>
      <c r="N386" s="11" t="s">
        <v>34</v>
      </c>
      <c r="O386" s="11" t="s">
        <v>35</v>
      </c>
      <c r="P386" s="11"/>
    </row>
    <row r="387" s="2" customFormat="1" ht="43" customHeight="1" spans="1:16">
      <c r="A387" s="26" t="s">
        <v>1462</v>
      </c>
      <c r="B387" s="11">
        <v>1</v>
      </c>
      <c r="C387" s="11" t="s">
        <v>24</v>
      </c>
      <c r="D387" s="11" t="s">
        <v>92</v>
      </c>
      <c r="E387" s="11">
        <v>1</v>
      </c>
      <c r="F387" s="11" t="s">
        <v>1463</v>
      </c>
      <c r="G387" s="11" t="s">
        <v>182</v>
      </c>
      <c r="H387" s="11">
        <v>2022</v>
      </c>
      <c r="I387" s="22">
        <f t="shared" si="17"/>
        <v>0.49</v>
      </c>
      <c r="J387" s="22">
        <v>0.49</v>
      </c>
      <c r="K387" s="22"/>
      <c r="L387" s="22"/>
      <c r="M387" s="11" t="s">
        <v>95</v>
      </c>
      <c r="N387" s="11" t="s">
        <v>34</v>
      </c>
      <c r="O387" s="11" t="s">
        <v>35</v>
      </c>
      <c r="P387" s="11"/>
    </row>
    <row r="388" s="2" customFormat="1" ht="43" customHeight="1" spans="1:16">
      <c r="A388" s="26" t="s">
        <v>1464</v>
      </c>
      <c r="B388" s="11">
        <v>1</v>
      </c>
      <c r="C388" s="11" t="s">
        <v>24</v>
      </c>
      <c r="D388" s="11" t="s">
        <v>92</v>
      </c>
      <c r="E388" s="11">
        <v>1</v>
      </c>
      <c r="F388" s="11" t="s">
        <v>1465</v>
      </c>
      <c r="G388" s="11" t="s">
        <v>165</v>
      </c>
      <c r="H388" s="11">
        <v>2022</v>
      </c>
      <c r="I388" s="22">
        <f t="shared" si="17"/>
        <v>9.84</v>
      </c>
      <c r="J388" s="22">
        <v>9.84</v>
      </c>
      <c r="K388" s="22"/>
      <c r="L388" s="22"/>
      <c r="M388" s="11" t="s">
        <v>95</v>
      </c>
      <c r="N388" s="11" t="s">
        <v>34</v>
      </c>
      <c r="O388" s="11" t="s">
        <v>35</v>
      </c>
      <c r="P388" s="11"/>
    </row>
    <row r="389" s="2" customFormat="1" ht="43" customHeight="1" spans="1:16">
      <c r="A389" s="26" t="s">
        <v>1466</v>
      </c>
      <c r="B389" s="11">
        <v>1</v>
      </c>
      <c r="C389" s="11" t="s">
        <v>24</v>
      </c>
      <c r="D389" s="11" t="s">
        <v>92</v>
      </c>
      <c r="E389" s="11">
        <v>1</v>
      </c>
      <c r="F389" s="11" t="s">
        <v>1467</v>
      </c>
      <c r="G389" s="11" t="s">
        <v>165</v>
      </c>
      <c r="H389" s="11">
        <v>2022</v>
      </c>
      <c r="I389" s="22">
        <f t="shared" si="17"/>
        <v>3.3</v>
      </c>
      <c r="J389" s="22">
        <v>3.3</v>
      </c>
      <c r="K389" s="22"/>
      <c r="L389" s="22"/>
      <c r="M389" s="11" t="s">
        <v>95</v>
      </c>
      <c r="N389" s="11" t="s">
        <v>34</v>
      </c>
      <c r="O389" s="11" t="s">
        <v>35</v>
      </c>
      <c r="P389" s="11"/>
    </row>
    <row r="390" s="2" customFormat="1" ht="43" customHeight="1" spans="1:16">
      <c r="A390" s="26" t="s">
        <v>1468</v>
      </c>
      <c r="B390" s="11">
        <v>1</v>
      </c>
      <c r="C390" s="11" t="s">
        <v>24</v>
      </c>
      <c r="D390" s="11" t="s">
        <v>92</v>
      </c>
      <c r="E390" s="11">
        <v>1</v>
      </c>
      <c r="F390" s="11" t="s">
        <v>1469</v>
      </c>
      <c r="G390" s="11" t="s">
        <v>165</v>
      </c>
      <c r="H390" s="11">
        <v>2022</v>
      </c>
      <c r="I390" s="22">
        <f t="shared" si="17"/>
        <v>1.36</v>
      </c>
      <c r="J390" s="22">
        <v>1.36</v>
      </c>
      <c r="K390" s="22"/>
      <c r="L390" s="22"/>
      <c r="M390" s="11" t="s">
        <v>95</v>
      </c>
      <c r="N390" s="11" t="s">
        <v>34</v>
      </c>
      <c r="O390" s="11" t="s">
        <v>35</v>
      </c>
      <c r="P390" s="11"/>
    </row>
    <row r="391" s="2" customFormat="1" ht="43" customHeight="1" spans="1:16">
      <c r="A391" s="26" t="s">
        <v>1470</v>
      </c>
      <c r="B391" s="11">
        <v>1</v>
      </c>
      <c r="C391" s="11" t="s">
        <v>24</v>
      </c>
      <c r="D391" s="11" t="s">
        <v>92</v>
      </c>
      <c r="E391" s="11">
        <v>1</v>
      </c>
      <c r="F391" s="11" t="s">
        <v>1471</v>
      </c>
      <c r="G391" s="11" t="s">
        <v>165</v>
      </c>
      <c r="H391" s="11">
        <v>2022</v>
      </c>
      <c r="I391" s="22">
        <f t="shared" si="17"/>
        <v>1.38</v>
      </c>
      <c r="J391" s="22">
        <v>1.38</v>
      </c>
      <c r="K391" s="22"/>
      <c r="L391" s="22"/>
      <c r="M391" s="11" t="s">
        <v>95</v>
      </c>
      <c r="N391" s="11" t="s">
        <v>34</v>
      </c>
      <c r="O391" s="11" t="s">
        <v>35</v>
      </c>
      <c r="P391" s="11"/>
    </row>
    <row r="392" s="2" customFormat="1" ht="43" customHeight="1" spans="1:16">
      <c r="A392" s="26" t="s">
        <v>1472</v>
      </c>
      <c r="B392" s="11">
        <v>1</v>
      </c>
      <c r="C392" s="11" t="s">
        <v>24</v>
      </c>
      <c r="D392" s="11" t="s">
        <v>92</v>
      </c>
      <c r="E392" s="11">
        <v>1</v>
      </c>
      <c r="F392" s="11" t="s">
        <v>1473</v>
      </c>
      <c r="G392" s="11" t="s">
        <v>32</v>
      </c>
      <c r="H392" s="11">
        <v>2022</v>
      </c>
      <c r="I392" s="22">
        <f t="shared" si="17"/>
        <v>7.61</v>
      </c>
      <c r="J392" s="22">
        <v>7.61</v>
      </c>
      <c r="K392" s="22"/>
      <c r="L392" s="22"/>
      <c r="M392" s="11" t="s">
        <v>95</v>
      </c>
      <c r="N392" s="11" t="s">
        <v>34</v>
      </c>
      <c r="O392" s="11" t="s">
        <v>35</v>
      </c>
      <c r="P392" s="11"/>
    </row>
    <row r="393" s="2" customFormat="1" ht="43" customHeight="1" spans="1:16">
      <c r="A393" s="26" t="s">
        <v>1474</v>
      </c>
      <c r="B393" s="11">
        <v>1</v>
      </c>
      <c r="C393" s="11" t="s">
        <v>24</v>
      </c>
      <c r="D393" s="11" t="s">
        <v>92</v>
      </c>
      <c r="E393" s="11">
        <v>1</v>
      </c>
      <c r="F393" s="11" t="s">
        <v>1475</v>
      </c>
      <c r="G393" s="11" t="s">
        <v>32</v>
      </c>
      <c r="H393" s="11">
        <v>2022</v>
      </c>
      <c r="I393" s="22">
        <f t="shared" si="17"/>
        <v>15</v>
      </c>
      <c r="J393" s="22">
        <v>15</v>
      </c>
      <c r="K393" s="22"/>
      <c r="L393" s="22"/>
      <c r="M393" s="11" t="s">
        <v>95</v>
      </c>
      <c r="N393" s="11" t="s">
        <v>34</v>
      </c>
      <c r="O393" s="11" t="s">
        <v>35</v>
      </c>
      <c r="P393" s="11"/>
    </row>
    <row r="394" s="2" customFormat="1" ht="43" customHeight="1" spans="1:16">
      <c r="A394" s="26" t="s">
        <v>1476</v>
      </c>
      <c r="B394" s="11">
        <v>1</v>
      </c>
      <c r="C394" s="11" t="s">
        <v>24</v>
      </c>
      <c r="D394" s="11" t="s">
        <v>92</v>
      </c>
      <c r="E394" s="11">
        <v>1</v>
      </c>
      <c r="F394" s="11" t="s">
        <v>1477</v>
      </c>
      <c r="G394" s="11" t="s">
        <v>32</v>
      </c>
      <c r="H394" s="11">
        <v>2022</v>
      </c>
      <c r="I394" s="22">
        <f t="shared" si="17"/>
        <v>6.9</v>
      </c>
      <c r="J394" s="22">
        <v>6.9</v>
      </c>
      <c r="K394" s="22"/>
      <c r="L394" s="22"/>
      <c r="M394" s="11" t="s">
        <v>95</v>
      </c>
      <c r="N394" s="11" t="s">
        <v>34</v>
      </c>
      <c r="O394" s="11" t="s">
        <v>35</v>
      </c>
      <c r="P394" s="11"/>
    </row>
    <row r="395" s="2" customFormat="1" ht="43" customHeight="1" spans="1:16">
      <c r="A395" s="26" t="s">
        <v>1478</v>
      </c>
      <c r="B395" s="11">
        <v>1</v>
      </c>
      <c r="C395" s="11" t="s">
        <v>24</v>
      </c>
      <c r="D395" s="11" t="s">
        <v>92</v>
      </c>
      <c r="E395" s="11">
        <v>1</v>
      </c>
      <c r="F395" s="11" t="s">
        <v>1479</v>
      </c>
      <c r="G395" s="11" t="s">
        <v>32</v>
      </c>
      <c r="H395" s="11">
        <v>2022</v>
      </c>
      <c r="I395" s="22">
        <f t="shared" si="17"/>
        <v>4.75</v>
      </c>
      <c r="J395" s="22">
        <v>4.75</v>
      </c>
      <c r="K395" s="22"/>
      <c r="L395" s="22"/>
      <c r="M395" s="11" t="s">
        <v>95</v>
      </c>
      <c r="N395" s="11" t="s">
        <v>34</v>
      </c>
      <c r="O395" s="11" t="s">
        <v>35</v>
      </c>
      <c r="P395" s="11"/>
    </row>
    <row r="396" s="2" customFormat="1" ht="43" customHeight="1" spans="1:16">
      <c r="A396" s="26" t="s">
        <v>1480</v>
      </c>
      <c r="B396" s="11">
        <v>1</v>
      </c>
      <c r="C396" s="11" t="s">
        <v>24</v>
      </c>
      <c r="D396" s="11" t="s">
        <v>92</v>
      </c>
      <c r="E396" s="11">
        <v>1</v>
      </c>
      <c r="F396" s="11" t="s">
        <v>1481</v>
      </c>
      <c r="G396" s="11" t="s">
        <v>162</v>
      </c>
      <c r="H396" s="11">
        <v>2022</v>
      </c>
      <c r="I396" s="22">
        <f t="shared" si="17"/>
        <v>3.87</v>
      </c>
      <c r="J396" s="22">
        <v>3.87</v>
      </c>
      <c r="K396" s="22"/>
      <c r="L396" s="22"/>
      <c r="M396" s="11" t="s">
        <v>95</v>
      </c>
      <c r="N396" s="11" t="s">
        <v>34</v>
      </c>
      <c r="O396" s="11" t="s">
        <v>35</v>
      </c>
      <c r="P396" s="11"/>
    </row>
    <row r="397" s="2" customFormat="1" ht="43" customHeight="1" spans="1:16">
      <c r="A397" s="26" t="s">
        <v>1482</v>
      </c>
      <c r="B397" s="11">
        <v>1</v>
      </c>
      <c r="C397" s="11" t="s">
        <v>24</v>
      </c>
      <c r="D397" s="11" t="s">
        <v>92</v>
      </c>
      <c r="E397" s="11">
        <v>1</v>
      </c>
      <c r="F397" s="11" t="s">
        <v>1483</v>
      </c>
      <c r="G397" s="11" t="s">
        <v>179</v>
      </c>
      <c r="H397" s="11">
        <v>2022</v>
      </c>
      <c r="I397" s="22">
        <f t="shared" si="17"/>
        <v>10</v>
      </c>
      <c r="J397" s="22">
        <v>10</v>
      </c>
      <c r="K397" s="22"/>
      <c r="L397" s="22"/>
      <c r="M397" s="11" t="s">
        <v>95</v>
      </c>
      <c r="N397" s="11" t="s">
        <v>34</v>
      </c>
      <c r="O397" s="11" t="s">
        <v>35</v>
      </c>
      <c r="P397" s="11"/>
    </row>
    <row r="398" s="2" customFormat="1" ht="43" customHeight="1" spans="1:16">
      <c r="A398" s="26" t="s">
        <v>1484</v>
      </c>
      <c r="B398" s="11">
        <v>1</v>
      </c>
      <c r="C398" s="11" t="s">
        <v>24</v>
      </c>
      <c r="D398" s="11" t="s">
        <v>92</v>
      </c>
      <c r="E398" s="11">
        <v>1</v>
      </c>
      <c r="F398" s="11" t="s">
        <v>1485</v>
      </c>
      <c r="G398" s="11" t="s">
        <v>58</v>
      </c>
      <c r="H398" s="11">
        <v>2022</v>
      </c>
      <c r="I398" s="22">
        <f t="shared" si="17"/>
        <v>83.6</v>
      </c>
      <c r="J398" s="22">
        <v>83.6</v>
      </c>
      <c r="K398" s="22"/>
      <c r="L398" s="22"/>
      <c r="M398" s="11" t="s">
        <v>95</v>
      </c>
      <c r="N398" s="11" t="s">
        <v>34</v>
      </c>
      <c r="O398" s="11" t="s">
        <v>35</v>
      </c>
      <c r="P398" s="11"/>
    </row>
    <row r="399" s="2" customFormat="1" ht="43" customHeight="1" spans="1:16">
      <c r="A399" s="26" t="s">
        <v>1486</v>
      </c>
      <c r="B399" s="11">
        <v>1</v>
      </c>
      <c r="C399" s="11" t="s">
        <v>24</v>
      </c>
      <c r="D399" s="11" t="s">
        <v>92</v>
      </c>
      <c r="E399" s="11">
        <v>1</v>
      </c>
      <c r="F399" s="11" t="s">
        <v>1487</v>
      </c>
      <c r="G399" s="11" t="s">
        <v>32</v>
      </c>
      <c r="H399" s="11">
        <v>2022</v>
      </c>
      <c r="I399" s="22">
        <f t="shared" si="17"/>
        <v>29.23</v>
      </c>
      <c r="J399" s="22">
        <v>29.23</v>
      </c>
      <c r="K399" s="22"/>
      <c r="L399" s="22"/>
      <c r="M399" s="11" t="s">
        <v>95</v>
      </c>
      <c r="N399" s="11" t="s">
        <v>34</v>
      </c>
      <c r="O399" s="11" t="s">
        <v>35</v>
      </c>
      <c r="P399" s="11"/>
    </row>
    <row r="400" s="2" customFormat="1" ht="84" customHeight="1" spans="1:16">
      <c r="A400" s="26" t="s">
        <v>1488</v>
      </c>
      <c r="B400" s="11">
        <v>1</v>
      </c>
      <c r="C400" s="11" t="s">
        <v>24</v>
      </c>
      <c r="D400" s="11" t="s">
        <v>92</v>
      </c>
      <c r="E400" s="11">
        <v>1</v>
      </c>
      <c r="F400" s="11" t="s">
        <v>1489</v>
      </c>
      <c r="G400" s="11" t="s">
        <v>303</v>
      </c>
      <c r="H400" s="11">
        <v>2022</v>
      </c>
      <c r="I400" s="22">
        <f t="shared" si="17"/>
        <v>780</v>
      </c>
      <c r="J400" s="22"/>
      <c r="K400" s="22">
        <v>780</v>
      </c>
      <c r="L400" s="22"/>
      <c r="M400" s="11" t="s">
        <v>95</v>
      </c>
      <c r="N400" s="11" t="s">
        <v>34</v>
      </c>
      <c r="O400" s="11" t="s">
        <v>35</v>
      </c>
      <c r="P400" s="11"/>
    </row>
    <row r="401" s="2" customFormat="1" ht="51" customHeight="1" spans="1:16">
      <c r="A401" s="12" t="s">
        <v>1490</v>
      </c>
      <c r="B401" s="11">
        <v>1</v>
      </c>
      <c r="C401" s="11" t="s">
        <v>24</v>
      </c>
      <c r="D401" s="11" t="s">
        <v>92</v>
      </c>
      <c r="E401" s="11">
        <v>1</v>
      </c>
      <c r="F401" s="12" t="s">
        <v>1491</v>
      </c>
      <c r="G401" s="12" t="s">
        <v>194</v>
      </c>
      <c r="H401" s="11">
        <v>2022</v>
      </c>
      <c r="I401" s="22">
        <f t="shared" si="17"/>
        <v>11.2</v>
      </c>
      <c r="J401" s="22"/>
      <c r="K401" s="12">
        <v>11.2</v>
      </c>
      <c r="L401" s="22"/>
      <c r="M401" s="11" t="s">
        <v>95</v>
      </c>
      <c r="N401" s="11" t="s">
        <v>34</v>
      </c>
      <c r="O401" s="11" t="s">
        <v>35</v>
      </c>
      <c r="P401" s="47"/>
    </row>
    <row r="402" s="2" customFormat="1" ht="71" customHeight="1" spans="1:16">
      <c r="A402" s="12" t="s">
        <v>1492</v>
      </c>
      <c r="B402" s="11">
        <v>1</v>
      </c>
      <c r="C402" s="11" t="s">
        <v>24</v>
      </c>
      <c r="D402" s="11" t="s">
        <v>92</v>
      </c>
      <c r="E402" s="11">
        <v>1</v>
      </c>
      <c r="F402" s="12" t="s">
        <v>1493</v>
      </c>
      <c r="G402" s="12" t="s">
        <v>159</v>
      </c>
      <c r="H402" s="11">
        <v>2022</v>
      </c>
      <c r="I402" s="22">
        <f t="shared" si="17"/>
        <v>10.5</v>
      </c>
      <c r="J402" s="22"/>
      <c r="K402" s="12">
        <v>10.5</v>
      </c>
      <c r="L402" s="22"/>
      <c r="M402" s="11" t="s">
        <v>95</v>
      </c>
      <c r="N402" s="11" t="s">
        <v>34</v>
      </c>
      <c r="O402" s="11" t="s">
        <v>35</v>
      </c>
      <c r="P402" s="54"/>
    </row>
    <row r="403" s="2" customFormat="1" ht="51" customHeight="1" spans="1:16">
      <c r="A403" s="12" t="s">
        <v>1494</v>
      </c>
      <c r="B403" s="11">
        <v>1</v>
      </c>
      <c r="C403" s="11" t="s">
        <v>24</v>
      </c>
      <c r="D403" s="11" t="s">
        <v>92</v>
      </c>
      <c r="E403" s="11">
        <v>1</v>
      </c>
      <c r="F403" s="12" t="s">
        <v>1495</v>
      </c>
      <c r="G403" s="12" t="s">
        <v>191</v>
      </c>
      <c r="H403" s="11">
        <v>2022</v>
      </c>
      <c r="I403" s="22">
        <f t="shared" si="17"/>
        <v>2</v>
      </c>
      <c r="J403" s="22"/>
      <c r="K403" s="12">
        <v>2</v>
      </c>
      <c r="L403" s="22"/>
      <c r="M403" s="11" t="s">
        <v>95</v>
      </c>
      <c r="N403" s="11" t="s">
        <v>34</v>
      </c>
      <c r="O403" s="11" t="s">
        <v>35</v>
      </c>
      <c r="P403" s="54"/>
    </row>
    <row r="404" s="2" customFormat="1" ht="51" customHeight="1" spans="1:16">
      <c r="A404" s="12" t="s">
        <v>1496</v>
      </c>
      <c r="B404" s="11">
        <v>1</v>
      </c>
      <c r="C404" s="11" t="s">
        <v>24</v>
      </c>
      <c r="D404" s="11" t="s">
        <v>92</v>
      </c>
      <c r="E404" s="11">
        <v>1</v>
      </c>
      <c r="F404" s="12" t="s">
        <v>1497</v>
      </c>
      <c r="G404" s="12" t="s">
        <v>188</v>
      </c>
      <c r="H404" s="11">
        <v>2022</v>
      </c>
      <c r="I404" s="22">
        <f t="shared" si="17"/>
        <v>28.7</v>
      </c>
      <c r="J404" s="22"/>
      <c r="K404" s="12">
        <v>28.7</v>
      </c>
      <c r="L404" s="22"/>
      <c r="M404" s="11" t="s">
        <v>95</v>
      </c>
      <c r="N404" s="11" t="s">
        <v>34</v>
      </c>
      <c r="O404" s="11" t="s">
        <v>35</v>
      </c>
      <c r="P404" s="54"/>
    </row>
    <row r="405" s="2" customFormat="1" ht="51" customHeight="1" spans="1:16">
      <c r="A405" s="12" t="s">
        <v>1498</v>
      </c>
      <c r="B405" s="11">
        <v>1</v>
      </c>
      <c r="C405" s="11" t="s">
        <v>24</v>
      </c>
      <c r="D405" s="11" t="s">
        <v>92</v>
      </c>
      <c r="E405" s="11">
        <v>1</v>
      </c>
      <c r="F405" s="12" t="s">
        <v>1499</v>
      </c>
      <c r="G405" s="12" t="s">
        <v>32</v>
      </c>
      <c r="H405" s="11">
        <v>2022</v>
      </c>
      <c r="I405" s="22">
        <f t="shared" si="17"/>
        <v>23.71</v>
      </c>
      <c r="J405" s="22"/>
      <c r="K405" s="12">
        <v>23.71</v>
      </c>
      <c r="L405" s="22"/>
      <c r="M405" s="11" t="s">
        <v>95</v>
      </c>
      <c r="N405" s="11" t="s">
        <v>34</v>
      </c>
      <c r="O405" s="11" t="s">
        <v>35</v>
      </c>
      <c r="P405" s="54"/>
    </row>
    <row r="406" s="2" customFormat="1" ht="51" customHeight="1" spans="1:16">
      <c r="A406" s="12" t="s">
        <v>1500</v>
      </c>
      <c r="B406" s="11">
        <v>1</v>
      </c>
      <c r="C406" s="11" t="s">
        <v>24</v>
      </c>
      <c r="D406" s="11" t="s">
        <v>92</v>
      </c>
      <c r="E406" s="11">
        <v>1</v>
      </c>
      <c r="F406" s="12" t="s">
        <v>1501</v>
      </c>
      <c r="G406" s="12" t="s">
        <v>168</v>
      </c>
      <c r="H406" s="11">
        <v>2022</v>
      </c>
      <c r="I406" s="22">
        <f t="shared" si="17"/>
        <v>6.43</v>
      </c>
      <c r="J406" s="22"/>
      <c r="K406" s="12">
        <v>6.43</v>
      </c>
      <c r="L406" s="22"/>
      <c r="M406" s="11" t="s">
        <v>95</v>
      </c>
      <c r="N406" s="11" t="s">
        <v>34</v>
      </c>
      <c r="O406" s="11" t="s">
        <v>35</v>
      </c>
      <c r="P406" s="54"/>
    </row>
    <row r="407" s="2" customFormat="1" ht="51" customHeight="1" spans="1:16">
      <c r="A407" s="12" t="s">
        <v>1502</v>
      </c>
      <c r="B407" s="11">
        <v>1</v>
      </c>
      <c r="C407" s="11" t="s">
        <v>24</v>
      </c>
      <c r="D407" s="11" t="s">
        <v>92</v>
      </c>
      <c r="E407" s="11">
        <v>1</v>
      </c>
      <c r="F407" s="12" t="s">
        <v>1503</v>
      </c>
      <c r="G407" s="12" t="s">
        <v>165</v>
      </c>
      <c r="H407" s="11">
        <v>2022</v>
      </c>
      <c r="I407" s="22">
        <f t="shared" si="17"/>
        <v>20.25</v>
      </c>
      <c r="J407" s="22"/>
      <c r="K407" s="12">
        <v>20.25</v>
      </c>
      <c r="L407" s="22"/>
      <c r="M407" s="11" t="s">
        <v>95</v>
      </c>
      <c r="N407" s="11" t="s">
        <v>34</v>
      </c>
      <c r="O407" s="11" t="s">
        <v>35</v>
      </c>
      <c r="P407" s="54"/>
    </row>
    <row r="408" s="2" customFormat="1" ht="51" customHeight="1" spans="1:16">
      <c r="A408" s="12" t="s">
        <v>1504</v>
      </c>
      <c r="B408" s="11">
        <v>1</v>
      </c>
      <c r="C408" s="11" t="s">
        <v>24</v>
      </c>
      <c r="D408" s="11" t="s">
        <v>92</v>
      </c>
      <c r="E408" s="11">
        <v>1</v>
      </c>
      <c r="F408" s="12" t="s">
        <v>1505</v>
      </c>
      <c r="G408" s="12" t="s">
        <v>162</v>
      </c>
      <c r="H408" s="11">
        <v>2022</v>
      </c>
      <c r="I408" s="22">
        <f t="shared" si="17"/>
        <v>5.95</v>
      </c>
      <c r="J408" s="22"/>
      <c r="K408" s="12">
        <v>5.95</v>
      </c>
      <c r="L408" s="22"/>
      <c r="M408" s="11" t="s">
        <v>95</v>
      </c>
      <c r="N408" s="11" t="s">
        <v>34</v>
      </c>
      <c r="O408" s="11" t="s">
        <v>35</v>
      </c>
      <c r="P408" s="54"/>
    </row>
    <row r="409" s="2" customFormat="1" ht="51" customHeight="1" spans="1:16">
      <c r="A409" s="12" t="s">
        <v>1506</v>
      </c>
      <c r="B409" s="11">
        <v>1</v>
      </c>
      <c r="C409" s="11" t="s">
        <v>24</v>
      </c>
      <c r="D409" s="11" t="s">
        <v>92</v>
      </c>
      <c r="E409" s="11">
        <v>1</v>
      </c>
      <c r="F409" s="12" t="s">
        <v>1507</v>
      </c>
      <c r="G409" s="12" t="s">
        <v>179</v>
      </c>
      <c r="H409" s="11">
        <v>2022</v>
      </c>
      <c r="I409" s="22">
        <f t="shared" si="17"/>
        <v>29.5</v>
      </c>
      <c r="J409" s="22"/>
      <c r="K409" s="12">
        <v>29.5</v>
      </c>
      <c r="L409" s="22"/>
      <c r="M409" s="11" t="s">
        <v>95</v>
      </c>
      <c r="N409" s="11" t="s">
        <v>34</v>
      </c>
      <c r="O409" s="11" t="s">
        <v>35</v>
      </c>
      <c r="P409" s="54"/>
    </row>
    <row r="410" s="2" customFormat="1" ht="51" customHeight="1" spans="1:16">
      <c r="A410" s="12" t="s">
        <v>1508</v>
      </c>
      <c r="B410" s="11">
        <v>1</v>
      </c>
      <c r="C410" s="11" t="s">
        <v>24</v>
      </c>
      <c r="D410" s="11" t="s">
        <v>92</v>
      </c>
      <c r="E410" s="11">
        <v>1</v>
      </c>
      <c r="F410" s="12" t="s">
        <v>1509</v>
      </c>
      <c r="G410" s="12" t="s">
        <v>182</v>
      </c>
      <c r="H410" s="11">
        <v>2022</v>
      </c>
      <c r="I410" s="22">
        <f t="shared" si="17"/>
        <v>0.26</v>
      </c>
      <c r="J410" s="22"/>
      <c r="K410" s="12">
        <v>0.26</v>
      </c>
      <c r="L410" s="22"/>
      <c r="M410" s="11" t="s">
        <v>95</v>
      </c>
      <c r="N410" s="11" t="s">
        <v>34</v>
      </c>
      <c r="O410" s="11" t="s">
        <v>35</v>
      </c>
      <c r="P410" s="54"/>
    </row>
    <row r="411" s="2" customFormat="1" ht="51" customHeight="1" spans="1:16">
      <c r="A411" s="12" t="s">
        <v>1510</v>
      </c>
      <c r="B411" s="11">
        <v>1</v>
      </c>
      <c r="C411" s="11" t="s">
        <v>24</v>
      </c>
      <c r="D411" s="11" t="s">
        <v>92</v>
      </c>
      <c r="E411" s="11">
        <v>1</v>
      </c>
      <c r="F411" s="12" t="s">
        <v>1511</v>
      </c>
      <c r="G411" s="12" t="s">
        <v>257</v>
      </c>
      <c r="H411" s="11">
        <v>2022</v>
      </c>
      <c r="I411" s="22">
        <f t="shared" si="17"/>
        <v>1.5</v>
      </c>
      <c r="J411" s="22"/>
      <c r="K411" s="12">
        <v>1.5</v>
      </c>
      <c r="L411" s="22"/>
      <c r="M411" s="11" t="s">
        <v>95</v>
      </c>
      <c r="N411" s="11" t="s">
        <v>34</v>
      </c>
      <c r="O411" s="11" t="s">
        <v>35</v>
      </c>
      <c r="P411" s="14"/>
    </row>
    <row r="412" s="2" customFormat="1" ht="51" customHeight="1" spans="1:16">
      <c r="A412" s="12" t="s">
        <v>1512</v>
      </c>
      <c r="B412" s="11">
        <v>1</v>
      </c>
      <c r="C412" s="11" t="s">
        <v>24</v>
      </c>
      <c r="D412" s="11" t="s">
        <v>92</v>
      </c>
      <c r="E412" s="11">
        <v>1</v>
      </c>
      <c r="F412" s="12" t="s">
        <v>1513</v>
      </c>
      <c r="G412" s="12" t="s">
        <v>1514</v>
      </c>
      <c r="H412" s="11">
        <v>2022</v>
      </c>
      <c r="I412" s="22">
        <f t="shared" si="17"/>
        <v>23</v>
      </c>
      <c r="J412" s="22"/>
      <c r="K412" s="12">
        <v>23</v>
      </c>
      <c r="L412" s="22"/>
      <c r="M412" s="11" t="s">
        <v>95</v>
      </c>
      <c r="N412" s="11" t="s">
        <v>34</v>
      </c>
      <c r="O412" s="11" t="s">
        <v>35</v>
      </c>
      <c r="P412" s="14"/>
    </row>
    <row r="413" s="3" customFormat="1" ht="30" customHeight="1" spans="1:16">
      <c r="A413" s="26" t="s">
        <v>1659</v>
      </c>
      <c r="B413" s="11"/>
      <c r="C413" s="11" t="s">
        <v>20</v>
      </c>
      <c r="D413" s="11" t="s">
        <v>20</v>
      </c>
      <c r="E413" s="11" t="s">
        <v>20</v>
      </c>
      <c r="F413" s="11" t="s">
        <v>20</v>
      </c>
      <c r="G413" s="11" t="s">
        <v>20</v>
      </c>
      <c r="H413" s="11" t="s">
        <v>20</v>
      </c>
      <c r="I413" s="22">
        <f t="shared" si="17"/>
        <v>0</v>
      </c>
      <c r="J413" s="22"/>
      <c r="K413" s="22"/>
      <c r="L413" s="22"/>
      <c r="M413" s="11" t="s">
        <v>20</v>
      </c>
      <c r="N413" s="11" t="s">
        <v>20</v>
      </c>
      <c r="O413" s="11" t="s">
        <v>20</v>
      </c>
      <c r="P413" s="11"/>
    </row>
    <row r="414" s="3" customFormat="1" ht="30" customHeight="1" spans="1:16">
      <c r="A414" s="26" t="s">
        <v>1661</v>
      </c>
      <c r="B414" s="11"/>
      <c r="C414" s="11" t="s">
        <v>20</v>
      </c>
      <c r="D414" s="11" t="s">
        <v>20</v>
      </c>
      <c r="E414" s="11" t="s">
        <v>20</v>
      </c>
      <c r="F414" s="11" t="s">
        <v>20</v>
      </c>
      <c r="G414" s="11" t="s">
        <v>20</v>
      </c>
      <c r="H414" s="11" t="s">
        <v>20</v>
      </c>
      <c r="I414" s="22">
        <f t="shared" si="17"/>
        <v>0</v>
      </c>
      <c r="J414" s="22"/>
      <c r="K414" s="22"/>
      <c r="L414" s="22"/>
      <c r="M414" s="11" t="s">
        <v>20</v>
      </c>
      <c r="N414" s="11" t="s">
        <v>20</v>
      </c>
      <c r="O414" s="11" t="s">
        <v>20</v>
      </c>
      <c r="P414" s="11"/>
    </row>
    <row r="415" s="3" customFormat="1" ht="30" customHeight="1" spans="1:16">
      <c r="A415" s="26" t="s">
        <v>1663</v>
      </c>
      <c r="B415" s="11"/>
      <c r="C415" s="11" t="s">
        <v>20</v>
      </c>
      <c r="D415" s="11" t="s">
        <v>20</v>
      </c>
      <c r="E415" s="11" t="s">
        <v>20</v>
      </c>
      <c r="F415" s="11" t="s">
        <v>20</v>
      </c>
      <c r="G415" s="11" t="s">
        <v>20</v>
      </c>
      <c r="H415" s="11" t="s">
        <v>20</v>
      </c>
      <c r="I415" s="22">
        <f t="shared" si="17"/>
        <v>0</v>
      </c>
      <c r="J415" s="22"/>
      <c r="K415" s="22"/>
      <c r="L415" s="22"/>
      <c r="M415" s="11" t="s">
        <v>20</v>
      </c>
      <c r="N415" s="11" t="s">
        <v>20</v>
      </c>
      <c r="O415" s="11" t="s">
        <v>20</v>
      </c>
      <c r="P415" s="11"/>
    </row>
    <row r="416" s="3" customFormat="1" ht="30" customHeight="1" spans="1:16">
      <c r="A416" s="26" t="s">
        <v>1665</v>
      </c>
      <c r="B416" s="11"/>
      <c r="C416" s="11" t="s">
        <v>20</v>
      </c>
      <c r="D416" s="11" t="s">
        <v>20</v>
      </c>
      <c r="E416" s="11" t="s">
        <v>20</v>
      </c>
      <c r="F416" s="11" t="s">
        <v>20</v>
      </c>
      <c r="G416" s="11" t="s">
        <v>20</v>
      </c>
      <c r="H416" s="11" t="s">
        <v>20</v>
      </c>
      <c r="I416" s="22">
        <f t="shared" si="17"/>
        <v>0</v>
      </c>
      <c r="J416" s="22"/>
      <c r="K416" s="22"/>
      <c r="L416" s="22"/>
      <c r="M416" s="11" t="s">
        <v>20</v>
      </c>
      <c r="N416" s="11" t="s">
        <v>20</v>
      </c>
      <c r="O416" s="11" t="s">
        <v>20</v>
      </c>
      <c r="P416" s="11"/>
    </row>
    <row r="417" s="3" customFormat="1" ht="30" customHeight="1" spans="1:16">
      <c r="A417" s="26" t="s">
        <v>1666</v>
      </c>
      <c r="B417" s="11">
        <f>SUM(B418:B439)</f>
        <v>22</v>
      </c>
      <c r="C417" s="11" t="s">
        <v>20</v>
      </c>
      <c r="D417" s="11" t="s">
        <v>20</v>
      </c>
      <c r="E417" s="11" t="s">
        <v>20</v>
      </c>
      <c r="F417" s="11" t="s">
        <v>20</v>
      </c>
      <c r="G417" s="11" t="s">
        <v>20</v>
      </c>
      <c r="H417" s="11" t="s">
        <v>20</v>
      </c>
      <c r="I417" s="22">
        <f t="shared" si="17"/>
        <v>2960.68</v>
      </c>
      <c r="J417" s="11">
        <f>SUM(J418:J439)</f>
        <v>2615.68</v>
      </c>
      <c r="K417" s="11">
        <f>SUM(K418:K439)</f>
        <v>345</v>
      </c>
      <c r="L417" s="11">
        <f>SUM(L418:L439)</f>
        <v>0</v>
      </c>
      <c r="M417" s="11" t="s">
        <v>20</v>
      </c>
      <c r="N417" s="11" t="s">
        <v>20</v>
      </c>
      <c r="O417" s="11" t="s">
        <v>20</v>
      </c>
      <c r="P417" s="11"/>
    </row>
    <row r="418" s="4" customFormat="1" ht="84" customHeight="1" spans="1:16">
      <c r="A418" s="26" t="s">
        <v>1667</v>
      </c>
      <c r="B418" s="11">
        <v>1</v>
      </c>
      <c r="C418" s="11" t="s">
        <v>24</v>
      </c>
      <c r="D418" s="11" t="s">
        <v>74</v>
      </c>
      <c r="E418" s="11">
        <v>1</v>
      </c>
      <c r="F418" s="11" t="s">
        <v>1668</v>
      </c>
      <c r="G418" s="11" t="s">
        <v>58</v>
      </c>
      <c r="H418" s="11">
        <v>2022</v>
      </c>
      <c r="I418" s="11">
        <f t="shared" si="17"/>
        <v>500</v>
      </c>
      <c r="J418" s="22">
        <v>500</v>
      </c>
      <c r="K418" s="22"/>
      <c r="L418" s="22"/>
      <c r="M418" s="11" t="s">
        <v>1669</v>
      </c>
      <c r="N418" s="11" t="s">
        <v>34</v>
      </c>
      <c r="O418" s="11" t="s">
        <v>35</v>
      </c>
      <c r="P418" s="11"/>
    </row>
    <row r="419" s="4" customFormat="1" ht="57" customHeight="1" spans="1:16">
      <c r="A419" s="11" t="s">
        <v>1670</v>
      </c>
      <c r="B419" s="11">
        <v>1</v>
      </c>
      <c r="C419" s="11" t="s">
        <v>24</v>
      </c>
      <c r="D419" s="11" t="s">
        <v>74</v>
      </c>
      <c r="E419" s="11">
        <v>1</v>
      </c>
      <c r="F419" s="11" t="s">
        <v>1671</v>
      </c>
      <c r="G419" s="11" t="s">
        <v>173</v>
      </c>
      <c r="H419" s="11">
        <v>2022</v>
      </c>
      <c r="I419" s="11">
        <f t="shared" si="17"/>
        <v>100</v>
      </c>
      <c r="J419" s="22">
        <v>100</v>
      </c>
      <c r="K419" s="22"/>
      <c r="L419" s="22"/>
      <c r="M419" s="11" t="s">
        <v>1669</v>
      </c>
      <c r="N419" s="11" t="s">
        <v>34</v>
      </c>
      <c r="O419" s="11" t="s">
        <v>35</v>
      </c>
      <c r="P419" s="11"/>
    </row>
    <row r="420" s="4" customFormat="1" ht="57" customHeight="1" spans="1:16">
      <c r="A420" s="11" t="s">
        <v>1672</v>
      </c>
      <c r="B420" s="11">
        <v>1</v>
      </c>
      <c r="C420" s="11" t="s">
        <v>24</v>
      </c>
      <c r="D420" s="11" t="s">
        <v>74</v>
      </c>
      <c r="E420" s="11">
        <v>1</v>
      </c>
      <c r="F420" s="11" t="s">
        <v>1673</v>
      </c>
      <c r="G420" s="11" t="s">
        <v>173</v>
      </c>
      <c r="H420" s="11">
        <v>2022</v>
      </c>
      <c r="I420" s="11">
        <f t="shared" si="17"/>
        <v>100</v>
      </c>
      <c r="J420" s="22">
        <v>100</v>
      </c>
      <c r="K420" s="22"/>
      <c r="L420" s="22"/>
      <c r="M420" s="11" t="s">
        <v>1669</v>
      </c>
      <c r="N420" s="11" t="s">
        <v>34</v>
      </c>
      <c r="O420" s="11" t="s">
        <v>35</v>
      </c>
      <c r="P420" s="11"/>
    </row>
    <row r="421" s="4" customFormat="1" ht="57" customHeight="1" spans="1:16">
      <c r="A421" s="11" t="s">
        <v>1674</v>
      </c>
      <c r="B421" s="11">
        <v>1</v>
      </c>
      <c r="C421" s="11" t="s">
        <v>24</v>
      </c>
      <c r="D421" s="11" t="s">
        <v>74</v>
      </c>
      <c r="E421" s="11">
        <v>1</v>
      </c>
      <c r="F421" s="11" t="s">
        <v>1675</v>
      </c>
      <c r="G421" s="11" t="s">
        <v>257</v>
      </c>
      <c r="H421" s="11">
        <v>2022</v>
      </c>
      <c r="I421" s="11">
        <f t="shared" si="17"/>
        <v>100</v>
      </c>
      <c r="J421" s="22">
        <v>100</v>
      </c>
      <c r="K421" s="22"/>
      <c r="L421" s="22"/>
      <c r="M421" s="11" t="s">
        <v>1669</v>
      </c>
      <c r="N421" s="11" t="s">
        <v>34</v>
      </c>
      <c r="O421" s="11" t="s">
        <v>35</v>
      </c>
      <c r="P421" s="11"/>
    </row>
    <row r="422" s="4" customFormat="1" ht="57" customHeight="1" spans="1:16">
      <c r="A422" s="63" t="s">
        <v>1676</v>
      </c>
      <c r="B422" s="11">
        <v>1</v>
      </c>
      <c r="C422" s="11" t="s">
        <v>24</v>
      </c>
      <c r="D422" s="11" t="s">
        <v>74</v>
      </c>
      <c r="E422" s="11">
        <v>1</v>
      </c>
      <c r="F422" s="11" t="s">
        <v>1677</v>
      </c>
      <c r="G422" s="11" t="s">
        <v>280</v>
      </c>
      <c r="H422" s="11">
        <v>2022</v>
      </c>
      <c r="I422" s="11">
        <f t="shared" si="17"/>
        <v>100</v>
      </c>
      <c r="J422" s="22">
        <v>100</v>
      </c>
      <c r="K422" s="22"/>
      <c r="L422" s="22"/>
      <c r="M422" s="11" t="s">
        <v>1669</v>
      </c>
      <c r="N422" s="11" t="s">
        <v>34</v>
      </c>
      <c r="O422" s="11" t="s">
        <v>35</v>
      </c>
      <c r="P422" s="11"/>
    </row>
    <row r="423" s="4" customFormat="1" ht="57" customHeight="1" spans="1:16">
      <c r="A423" s="11" t="s">
        <v>1678</v>
      </c>
      <c r="B423" s="11">
        <v>1</v>
      </c>
      <c r="C423" s="11" t="s">
        <v>24</v>
      </c>
      <c r="D423" s="11" t="s">
        <v>74</v>
      </c>
      <c r="E423" s="11">
        <v>1</v>
      </c>
      <c r="F423" s="11" t="s">
        <v>1679</v>
      </c>
      <c r="G423" s="11" t="s">
        <v>188</v>
      </c>
      <c r="H423" s="11">
        <v>2022</v>
      </c>
      <c r="I423" s="11">
        <f t="shared" si="17"/>
        <v>70</v>
      </c>
      <c r="J423" s="22">
        <v>70</v>
      </c>
      <c r="K423" s="22"/>
      <c r="L423" s="22"/>
      <c r="M423" s="11" t="s">
        <v>1669</v>
      </c>
      <c r="N423" s="11" t="s">
        <v>34</v>
      </c>
      <c r="O423" s="11" t="s">
        <v>35</v>
      </c>
      <c r="P423" s="11"/>
    </row>
    <row r="424" s="4" customFormat="1" ht="57" customHeight="1" spans="1:16">
      <c r="A424" s="11" t="s">
        <v>1680</v>
      </c>
      <c r="B424" s="11">
        <v>1</v>
      </c>
      <c r="C424" s="11" t="s">
        <v>24</v>
      </c>
      <c r="D424" s="11" t="s">
        <v>74</v>
      </c>
      <c r="E424" s="11">
        <v>1</v>
      </c>
      <c r="F424" s="11" t="s">
        <v>1681</v>
      </c>
      <c r="G424" s="11" t="s">
        <v>194</v>
      </c>
      <c r="H424" s="11">
        <v>2022</v>
      </c>
      <c r="I424" s="11">
        <f t="shared" si="17"/>
        <v>30</v>
      </c>
      <c r="J424" s="22">
        <v>30</v>
      </c>
      <c r="K424" s="22"/>
      <c r="L424" s="22"/>
      <c r="M424" s="11" t="s">
        <v>1669</v>
      </c>
      <c r="N424" s="11" t="s">
        <v>34</v>
      </c>
      <c r="O424" s="11" t="s">
        <v>35</v>
      </c>
      <c r="P424" s="11"/>
    </row>
    <row r="425" s="4" customFormat="1" ht="81" customHeight="1" spans="1:16">
      <c r="A425" s="76" t="s">
        <v>1682</v>
      </c>
      <c r="B425" s="11">
        <v>1</v>
      </c>
      <c r="C425" s="11" t="s">
        <v>24</v>
      </c>
      <c r="D425" s="11" t="s">
        <v>74</v>
      </c>
      <c r="E425" s="11">
        <v>1</v>
      </c>
      <c r="F425" s="58" t="s">
        <v>1683</v>
      </c>
      <c r="G425" s="11" t="s">
        <v>964</v>
      </c>
      <c r="H425" s="11">
        <v>2022</v>
      </c>
      <c r="I425" s="11">
        <f t="shared" si="17"/>
        <v>40</v>
      </c>
      <c r="J425" s="22">
        <v>40</v>
      </c>
      <c r="K425" s="22"/>
      <c r="L425" s="22"/>
      <c r="M425" s="11" t="s">
        <v>1669</v>
      </c>
      <c r="N425" s="11" t="s">
        <v>42</v>
      </c>
      <c r="O425" s="11" t="s">
        <v>35</v>
      </c>
      <c r="P425" s="11"/>
    </row>
    <row r="426" s="4" customFormat="1" ht="57" customHeight="1" spans="1:16">
      <c r="A426" s="11" t="s">
        <v>1684</v>
      </c>
      <c r="B426" s="11">
        <v>1</v>
      </c>
      <c r="C426" s="11" t="s">
        <v>24</v>
      </c>
      <c r="D426" s="11" t="s">
        <v>74</v>
      </c>
      <c r="E426" s="11">
        <v>1</v>
      </c>
      <c r="F426" s="29" t="s">
        <v>2971</v>
      </c>
      <c r="G426" s="11" t="s">
        <v>179</v>
      </c>
      <c r="H426" s="11">
        <v>2022</v>
      </c>
      <c r="I426" s="11">
        <f t="shared" si="17"/>
        <v>10</v>
      </c>
      <c r="J426" s="22">
        <v>10</v>
      </c>
      <c r="K426" s="22"/>
      <c r="L426" s="22"/>
      <c r="M426" s="11" t="s">
        <v>1669</v>
      </c>
      <c r="N426" s="11" t="s">
        <v>34</v>
      </c>
      <c r="O426" s="11" t="s">
        <v>35</v>
      </c>
      <c r="P426" s="11"/>
    </row>
    <row r="427" s="4" customFormat="1" ht="57" customHeight="1" spans="1:16">
      <c r="A427" s="77" t="s">
        <v>1686</v>
      </c>
      <c r="B427" s="11">
        <v>1</v>
      </c>
      <c r="C427" s="11" t="s">
        <v>24</v>
      </c>
      <c r="D427" s="11" t="s">
        <v>74</v>
      </c>
      <c r="E427" s="11">
        <v>1</v>
      </c>
      <c r="F427" s="11" t="s">
        <v>2972</v>
      </c>
      <c r="G427" s="11" t="s">
        <v>32</v>
      </c>
      <c r="H427" s="11">
        <v>2022</v>
      </c>
      <c r="I427" s="11">
        <f t="shared" si="17"/>
        <v>5</v>
      </c>
      <c r="J427" s="22">
        <v>5</v>
      </c>
      <c r="K427" s="22"/>
      <c r="L427" s="22"/>
      <c r="M427" s="11" t="s">
        <v>1669</v>
      </c>
      <c r="N427" s="11" t="s">
        <v>34</v>
      </c>
      <c r="O427" s="11" t="s">
        <v>35</v>
      </c>
      <c r="P427" s="11"/>
    </row>
    <row r="428" s="4" customFormat="1" ht="57" customHeight="1" spans="1:16">
      <c r="A428" s="58" t="s">
        <v>1688</v>
      </c>
      <c r="B428" s="11">
        <v>1</v>
      </c>
      <c r="C428" s="11" t="s">
        <v>24</v>
      </c>
      <c r="D428" s="11" t="s">
        <v>74</v>
      </c>
      <c r="E428" s="11">
        <v>1</v>
      </c>
      <c r="F428" s="29" t="s">
        <v>1689</v>
      </c>
      <c r="G428" s="11" t="s">
        <v>1690</v>
      </c>
      <c r="H428" s="11">
        <v>2022</v>
      </c>
      <c r="I428" s="11">
        <f t="shared" si="17"/>
        <v>20</v>
      </c>
      <c r="J428" s="22">
        <v>20</v>
      </c>
      <c r="K428" s="22"/>
      <c r="L428" s="22"/>
      <c r="M428" s="11" t="s">
        <v>1669</v>
      </c>
      <c r="N428" s="11" t="s">
        <v>34</v>
      </c>
      <c r="O428" s="11" t="s">
        <v>35</v>
      </c>
      <c r="P428" s="11"/>
    </row>
    <row r="429" s="4" customFormat="1" ht="57" customHeight="1" spans="1:16">
      <c r="A429" s="11" t="s">
        <v>1691</v>
      </c>
      <c r="B429" s="11">
        <v>1</v>
      </c>
      <c r="C429" s="11" t="s">
        <v>24</v>
      </c>
      <c r="D429" s="11" t="s">
        <v>74</v>
      </c>
      <c r="E429" s="11">
        <v>1</v>
      </c>
      <c r="F429" s="44" t="s">
        <v>1692</v>
      </c>
      <c r="G429" s="11"/>
      <c r="H429" s="11">
        <v>2022</v>
      </c>
      <c r="I429" s="11">
        <f t="shared" ref="I429:I441" si="18">J429+K429+L429</f>
        <v>781</v>
      </c>
      <c r="J429" s="22">
        <v>781</v>
      </c>
      <c r="K429" s="22">
        <v>0</v>
      </c>
      <c r="L429" s="22">
        <v>0</v>
      </c>
      <c r="M429" s="11" t="s">
        <v>350</v>
      </c>
      <c r="N429" s="11" t="s">
        <v>34</v>
      </c>
      <c r="O429" s="11"/>
      <c r="P429" s="11"/>
    </row>
    <row r="430" s="60" customFormat="1" ht="84" customHeight="1" spans="1:16">
      <c r="A430" s="11" t="s">
        <v>1693</v>
      </c>
      <c r="B430" s="11">
        <v>1</v>
      </c>
      <c r="C430" s="11" t="s">
        <v>24</v>
      </c>
      <c r="D430" s="11" t="s">
        <v>74</v>
      </c>
      <c r="E430" s="11">
        <v>1</v>
      </c>
      <c r="F430" s="11" t="s">
        <v>2973</v>
      </c>
      <c r="G430" s="11" t="s">
        <v>32</v>
      </c>
      <c r="H430" s="11">
        <v>2022</v>
      </c>
      <c r="I430" s="11">
        <f t="shared" si="18"/>
        <v>100</v>
      </c>
      <c r="J430" s="22"/>
      <c r="K430" s="22">
        <v>100</v>
      </c>
      <c r="L430" s="22"/>
      <c r="M430" s="11" t="s">
        <v>350</v>
      </c>
      <c r="N430" s="11" t="s">
        <v>34</v>
      </c>
      <c r="O430" s="11" t="s">
        <v>35</v>
      </c>
      <c r="P430" s="58"/>
    </row>
    <row r="431" s="61" customFormat="1" ht="63" customHeight="1" spans="1:16">
      <c r="A431" s="77" t="s">
        <v>1695</v>
      </c>
      <c r="B431" s="11">
        <v>1</v>
      </c>
      <c r="C431" s="11" t="s">
        <v>24</v>
      </c>
      <c r="D431" s="11" t="s">
        <v>74</v>
      </c>
      <c r="E431" s="11">
        <v>1</v>
      </c>
      <c r="F431" s="11" t="s">
        <v>1696</v>
      </c>
      <c r="G431" s="11" t="s">
        <v>964</v>
      </c>
      <c r="H431" s="11">
        <v>2022</v>
      </c>
      <c r="I431" s="11">
        <f t="shared" si="18"/>
        <v>134.5</v>
      </c>
      <c r="J431" s="77"/>
      <c r="K431" s="11">
        <v>134.5</v>
      </c>
      <c r="L431" s="11"/>
      <c r="M431" s="11" t="s">
        <v>350</v>
      </c>
      <c r="N431" s="11" t="s">
        <v>34</v>
      </c>
      <c r="O431" s="11" t="s">
        <v>35</v>
      </c>
      <c r="P431" s="58"/>
    </row>
    <row r="432" s="61" customFormat="1" ht="52" customHeight="1" spans="1:16">
      <c r="A432" s="58" t="s">
        <v>1695</v>
      </c>
      <c r="B432" s="11">
        <v>1</v>
      </c>
      <c r="C432" s="11" t="s">
        <v>24</v>
      </c>
      <c r="D432" s="11" t="s">
        <v>74</v>
      </c>
      <c r="E432" s="11">
        <v>1</v>
      </c>
      <c r="F432" s="29" t="s">
        <v>1697</v>
      </c>
      <c r="G432" s="11" t="s">
        <v>162</v>
      </c>
      <c r="H432" s="11">
        <v>2022</v>
      </c>
      <c r="I432" s="11">
        <f t="shared" si="18"/>
        <v>10.2</v>
      </c>
      <c r="J432" s="58"/>
      <c r="K432" s="11">
        <v>10.2</v>
      </c>
      <c r="L432" s="11"/>
      <c r="M432" s="11" t="s">
        <v>350</v>
      </c>
      <c r="N432" s="11" t="s">
        <v>34</v>
      </c>
      <c r="O432" s="29" t="s">
        <v>35</v>
      </c>
      <c r="P432" s="58"/>
    </row>
    <row r="433" s="61" customFormat="1" ht="52" customHeight="1" spans="1:16">
      <c r="A433" s="27" t="s">
        <v>1695</v>
      </c>
      <c r="B433" s="11">
        <v>1</v>
      </c>
      <c r="C433" s="11" t="s">
        <v>24</v>
      </c>
      <c r="D433" s="11" t="s">
        <v>74</v>
      </c>
      <c r="E433" s="11">
        <v>1</v>
      </c>
      <c r="F433" s="78" t="s">
        <v>1698</v>
      </c>
      <c r="G433" s="11" t="s">
        <v>58</v>
      </c>
      <c r="H433" s="11">
        <v>2022</v>
      </c>
      <c r="I433" s="11">
        <f t="shared" si="18"/>
        <v>35.3</v>
      </c>
      <c r="J433" s="27"/>
      <c r="K433" s="11">
        <v>35.3</v>
      </c>
      <c r="L433" s="11"/>
      <c r="M433" s="11" t="s">
        <v>350</v>
      </c>
      <c r="N433" s="11" t="s">
        <v>34</v>
      </c>
      <c r="O433" s="78" t="s">
        <v>35</v>
      </c>
      <c r="P433" s="58"/>
    </row>
    <row r="434" s="61" customFormat="1" ht="52" customHeight="1" spans="1:16">
      <c r="A434" s="11" t="s">
        <v>1695</v>
      </c>
      <c r="B434" s="11">
        <v>1</v>
      </c>
      <c r="C434" s="11" t="s">
        <v>24</v>
      </c>
      <c r="D434" s="11" t="s">
        <v>74</v>
      </c>
      <c r="E434" s="11">
        <v>1</v>
      </c>
      <c r="F434" s="44" t="s">
        <v>1699</v>
      </c>
      <c r="G434" s="11" t="s">
        <v>159</v>
      </c>
      <c r="H434" s="11">
        <v>2022</v>
      </c>
      <c r="I434" s="11">
        <f t="shared" si="18"/>
        <v>10</v>
      </c>
      <c r="J434" s="11"/>
      <c r="K434" s="11">
        <v>10</v>
      </c>
      <c r="L434" s="11"/>
      <c r="M434" s="11" t="s">
        <v>350</v>
      </c>
      <c r="N434" s="11" t="s">
        <v>34</v>
      </c>
      <c r="O434" s="44" t="s">
        <v>35</v>
      </c>
      <c r="P434" s="58"/>
    </row>
    <row r="435" s="61" customFormat="1" ht="69" customHeight="1" spans="1:16">
      <c r="A435" s="11" t="s">
        <v>1700</v>
      </c>
      <c r="B435" s="11">
        <v>1</v>
      </c>
      <c r="C435" s="11" t="s">
        <v>24</v>
      </c>
      <c r="D435" s="11" t="s">
        <v>74</v>
      </c>
      <c r="E435" s="11">
        <v>1</v>
      </c>
      <c r="F435" s="11" t="s">
        <v>1701</v>
      </c>
      <c r="G435" s="11" t="s">
        <v>182</v>
      </c>
      <c r="H435" s="11">
        <v>2022</v>
      </c>
      <c r="I435" s="11">
        <f t="shared" si="18"/>
        <v>55</v>
      </c>
      <c r="J435" s="11"/>
      <c r="K435" s="11">
        <v>55</v>
      </c>
      <c r="L435" s="11"/>
      <c r="M435" s="11" t="s">
        <v>350</v>
      </c>
      <c r="N435" s="11" t="s">
        <v>34</v>
      </c>
      <c r="O435" s="11" t="s">
        <v>35</v>
      </c>
      <c r="P435" s="58"/>
    </row>
    <row r="436" s="4" customFormat="1" ht="84" customHeight="1" spans="1:16">
      <c r="A436" s="44" t="s">
        <v>1702</v>
      </c>
      <c r="B436" s="11">
        <v>1</v>
      </c>
      <c r="C436" s="11" t="s">
        <v>24</v>
      </c>
      <c r="D436" s="11" t="s">
        <v>792</v>
      </c>
      <c r="E436" s="11">
        <v>3.3729</v>
      </c>
      <c r="F436" s="44" t="s">
        <v>1703</v>
      </c>
      <c r="G436" s="44" t="s">
        <v>159</v>
      </c>
      <c r="H436" s="11">
        <v>2022</v>
      </c>
      <c r="I436" s="11">
        <f t="shared" si="18"/>
        <v>100</v>
      </c>
      <c r="J436" s="22">
        <v>100</v>
      </c>
      <c r="K436" s="22"/>
      <c r="L436" s="22"/>
      <c r="M436" s="11" t="s">
        <v>794</v>
      </c>
      <c r="N436" s="11" t="s">
        <v>34</v>
      </c>
      <c r="O436" s="11" t="s">
        <v>35</v>
      </c>
      <c r="P436" s="11"/>
    </row>
    <row r="437" s="4" customFormat="1" ht="93" customHeight="1" spans="1:16">
      <c r="A437" s="44" t="s">
        <v>1704</v>
      </c>
      <c r="B437" s="11">
        <v>1</v>
      </c>
      <c r="C437" s="11" t="s">
        <v>24</v>
      </c>
      <c r="D437" s="11" t="s">
        <v>792</v>
      </c>
      <c r="E437" s="11">
        <v>12.4415</v>
      </c>
      <c r="F437" s="44" t="s">
        <v>1705</v>
      </c>
      <c r="G437" s="44" t="s">
        <v>194</v>
      </c>
      <c r="H437" s="11">
        <v>2022</v>
      </c>
      <c r="I437" s="11">
        <f t="shared" si="18"/>
        <v>370</v>
      </c>
      <c r="J437" s="22">
        <v>370</v>
      </c>
      <c r="K437" s="22"/>
      <c r="L437" s="22"/>
      <c r="M437" s="11" t="s">
        <v>794</v>
      </c>
      <c r="N437" s="11" t="s">
        <v>34</v>
      </c>
      <c r="O437" s="11" t="s">
        <v>35</v>
      </c>
      <c r="P437" s="11"/>
    </row>
    <row r="438" s="4" customFormat="1" ht="94" customHeight="1" spans="1:16">
      <c r="A438" s="44" t="s">
        <v>1706</v>
      </c>
      <c r="B438" s="11">
        <v>1</v>
      </c>
      <c r="C438" s="11" t="s">
        <v>24</v>
      </c>
      <c r="D438" s="11" t="s">
        <v>792</v>
      </c>
      <c r="E438" s="11">
        <v>17.4877</v>
      </c>
      <c r="F438" s="44" t="s">
        <v>793</v>
      </c>
      <c r="G438" s="44" t="s">
        <v>159</v>
      </c>
      <c r="H438" s="11">
        <v>2022</v>
      </c>
      <c r="I438" s="11">
        <f t="shared" si="18"/>
        <v>59.68</v>
      </c>
      <c r="J438" s="22">
        <v>59.68</v>
      </c>
      <c r="K438" s="22"/>
      <c r="L438" s="22"/>
      <c r="M438" s="11" t="s">
        <v>794</v>
      </c>
      <c r="N438" s="11" t="s">
        <v>34</v>
      </c>
      <c r="O438" s="11" t="s">
        <v>35</v>
      </c>
      <c r="P438" s="11"/>
    </row>
    <row r="439" s="4" customFormat="1" ht="93" customHeight="1" spans="1:16">
      <c r="A439" s="44" t="s">
        <v>1707</v>
      </c>
      <c r="B439" s="11">
        <v>1</v>
      </c>
      <c r="C439" s="11" t="s">
        <v>24</v>
      </c>
      <c r="D439" s="11" t="s">
        <v>792</v>
      </c>
      <c r="E439" s="11">
        <v>9.0701</v>
      </c>
      <c r="F439" s="44" t="s">
        <v>1708</v>
      </c>
      <c r="G439" s="44" t="s">
        <v>176</v>
      </c>
      <c r="H439" s="11">
        <v>2022</v>
      </c>
      <c r="I439" s="11">
        <f t="shared" si="18"/>
        <v>230</v>
      </c>
      <c r="J439" s="22">
        <v>230</v>
      </c>
      <c r="K439" s="22"/>
      <c r="L439" s="22"/>
      <c r="M439" s="11" t="s">
        <v>794</v>
      </c>
      <c r="N439" s="11" t="s">
        <v>34</v>
      </c>
      <c r="O439" s="11" t="s">
        <v>35</v>
      </c>
      <c r="P439" s="11"/>
    </row>
    <row r="440" s="3" customFormat="1" ht="30" customHeight="1" spans="1:16">
      <c r="A440" s="28" t="s">
        <v>1818</v>
      </c>
      <c r="B440" s="10">
        <f>B441+B454+B455+B456</f>
        <v>130</v>
      </c>
      <c r="C440" s="10" t="s">
        <v>20</v>
      </c>
      <c r="D440" s="10" t="s">
        <v>20</v>
      </c>
      <c r="E440" s="10" t="s">
        <v>20</v>
      </c>
      <c r="F440" s="10" t="s">
        <v>20</v>
      </c>
      <c r="G440" s="10" t="s">
        <v>20</v>
      </c>
      <c r="H440" s="10" t="s">
        <v>20</v>
      </c>
      <c r="I440" s="20">
        <f t="shared" si="18"/>
        <v>14386.38</v>
      </c>
      <c r="J440" s="20">
        <f>J441+J454+J455+J456</f>
        <v>8342.16</v>
      </c>
      <c r="K440" s="20">
        <f>K441+K454+K455+K456</f>
        <v>6044.22</v>
      </c>
      <c r="L440" s="20">
        <f>L441+L454+L455+L456</f>
        <v>0</v>
      </c>
      <c r="M440" s="10" t="s">
        <v>20</v>
      </c>
      <c r="N440" s="10" t="s">
        <v>20</v>
      </c>
      <c r="O440" s="10" t="s">
        <v>20</v>
      </c>
      <c r="P440" s="10"/>
    </row>
    <row r="441" s="3" customFormat="1" ht="30" customHeight="1" spans="1:16">
      <c r="A441" s="26" t="s">
        <v>1819</v>
      </c>
      <c r="B441" s="11">
        <f>SUM(B442:B453)</f>
        <v>12</v>
      </c>
      <c r="C441" s="11" t="s">
        <v>20</v>
      </c>
      <c r="D441" s="11" t="s">
        <v>20</v>
      </c>
      <c r="E441" s="11" t="s">
        <v>20</v>
      </c>
      <c r="F441" s="11" t="s">
        <v>20</v>
      </c>
      <c r="G441" s="11" t="s">
        <v>20</v>
      </c>
      <c r="H441" s="11" t="s">
        <v>20</v>
      </c>
      <c r="I441" s="22">
        <f t="shared" si="18"/>
        <v>282</v>
      </c>
      <c r="J441" s="11">
        <f>SUM(J442:J453)</f>
        <v>282</v>
      </c>
      <c r="K441" s="11">
        <f>SUM(K442:K453)</f>
        <v>0</v>
      </c>
      <c r="L441" s="11">
        <f>SUM(L442:L453)</f>
        <v>0</v>
      </c>
      <c r="M441" s="11" t="s">
        <v>20</v>
      </c>
      <c r="N441" s="11" t="s">
        <v>20</v>
      </c>
      <c r="O441" s="11" t="s">
        <v>20</v>
      </c>
      <c r="P441" s="11"/>
    </row>
    <row r="442" s="4" customFormat="1" ht="63" customHeight="1" spans="1:16">
      <c r="A442" s="27" t="s">
        <v>1822</v>
      </c>
      <c r="B442" s="13">
        <v>1</v>
      </c>
      <c r="C442" s="11" t="s">
        <v>24</v>
      </c>
      <c r="D442" s="11" t="s">
        <v>74</v>
      </c>
      <c r="E442" s="13">
        <v>1</v>
      </c>
      <c r="F442" s="11" t="s">
        <v>1823</v>
      </c>
      <c r="G442" s="27" t="s">
        <v>159</v>
      </c>
      <c r="H442" s="11">
        <v>2022</v>
      </c>
      <c r="I442" s="11">
        <f t="shared" ref="I442:I456" si="19">J442+K442+L442</f>
        <v>10</v>
      </c>
      <c r="J442" s="22">
        <v>10</v>
      </c>
      <c r="K442" s="22"/>
      <c r="L442" s="22"/>
      <c r="M442" s="11" t="s">
        <v>33</v>
      </c>
      <c r="N442" s="11" t="s">
        <v>34</v>
      </c>
      <c r="O442" s="11" t="s">
        <v>35</v>
      </c>
      <c r="P442" s="11"/>
    </row>
    <row r="443" s="4" customFormat="1" ht="63" customHeight="1" spans="1:16">
      <c r="A443" s="27" t="s">
        <v>1824</v>
      </c>
      <c r="B443" s="13">
        <v>1</v>
      </c>
      <c r="C443" s="11" t="s">
        <v>24</v>
      </c>
      <c r="D443" s="11" t="s">
        <v>74</v>
      </c>
      <c r="E443" s="13">
        <v>1</v>
      </c>
      <c r="F443" s="11" t="s">
        <v>1823</v>
      </c>
      <c r="G443" s="27" t="s">
        <v>191</v>
      </c>
      <c r="H443" s="11">
        <v>2022</v>
      </c>
      <c r="I443" s="11">
        <f t="shared" si="19"/>
        <v>10</v>
      </c>
      <c r="J443" s="22">
        <v>10</v>
      </c>
      <c r="K443" s="22"/>
      <c r="L443" s="22"/>
      <c r="M443" s="11" t="s">
        <v>33</v>
      </c>
      <c r="N443" s="11" t="s">
        <v>34</v>
      </c>
      <c r="O443" s="11" t="s">
        <v>35</v>
      </c>
      <c r="P443" s="11"/>
    </row>
    <row r="444" s="4" customFormat="1" ht="63" customHeight="1" spans="1:16">
      <c r="A444" s="27" t="s">
        <v>1825</v>
      </c>
      <c r="B444" s="13">
        <v>1</v>
      </c>
      <c r="C444" s="11" t="s">
        <v>24</v>
      </c>
      <c r="D444" s="11" t="s">
        <v>74</v>
      </c>
      <c r="E444" s="13">
        <v>1</v>
      </c>
      <c r="F444" s="11" t="s">
        <v>1826</v>
      </c>
      <c r="G444" s="27" t="s">
        <v>188</v>
      </c>
      <c r="H444" s="11">
        <v>2022</v>
      </c>
      <c r="I444" s="11">
        <f t="shared" si="19"/>
        <v>17</v>
      </c>
      <c r="J444" s="22">
        <v>17</v>
      </c>
      <c r="K444" s="22"/>
      <c r="L444" s="22"/>
      <c r="M444" s="11" t="s">
        <v>33</v>
      </c>
      <c r="N444" s="11" t="s">
        <v>34</v>
      </c>
      <c r="O444" s="11" t="s">
        <v>35</v>
      </c>
      <c r="P444" s="11"/>
    </row>
    <row r="445" s="4" customFormat="1" ht="63" customHeight="1" spans="1:16">
      <c r="A445" s="27" t="s">
        <v>1827</v>
      </c>
      <c r="B445" s="13">
        <v>1</v>
      </c>
      <c r="C445" s="11" t="s">
        <v>24</v>
      </c>
      <c r="D445" s="11" t="s">
        <v>74</v>
      </c>
      <c r="E445" s="13">
        <v>1</v>
      </c>
      <c r="F445" s="11" t="s">
        <v>1828</v>
      </c>
      <c r="G445" s="27" t="s">
        <v>185</v>
      </c>
      <c r="H445" s="11">
        <v>2022</v>
      </c>
      <c r="I445" s="11">
        <f t="shared" si="19"/>
        <v>21</v>
      </c>
      <c r="J445" s="22">
        <v>21</v>
      </c>
      <c r="K445" s="22"/>
      <c r="L445" s="22"/>
      <c r="M445" s="11" t="s">
        <v>33</v>
      </c>
      <c r="N445" s="11" t="s">
        <v>34</v>
      </c>
      <c r="O445" s="11" t="s">
        <v>35</v>
      </c>
      <c r="P445" s="11"/>
    </row>
    <row r="446" s="4" customFormat="1" ht="63" customHeight="1" spans="1:16">
      <c r="A446" s="27" t="s">
        <v>1829</v>
      </c>
      <c r="B446" s="13">
        <v>1</v>
      </c>
      <c r="C446" s="11" t="s">
        <v>24</v>
      </c>
      <c r="D446" s="11" t="s">
        <v>74</v>
      </c>
      <c r="E446" s="13">
        <v>1</v>
      </c>
      <c r="F446" s="11" t="s">
        <v>1826</v>
      </c>
      <c r="G446" s="27" t="s">
        <v>32</v>
      </c>
      <c r="H446" s="11">
        <v>2022</v>
      </c>
      <c r="I446" s="11">
        <f t="shared" si="19"/>
        <v>17</v>
      </c>
      <c r="J446" s="22">
        <v>17</v>
      </c>
      <c r="K446" s="22"/>
      <c r="L446" s="22"/>
      <c r="M446" s="11" t="s">
        <v>33</v>
      </c>
      <c r="N446" s="11" t="s">
        <v>34</v>
      </c>
      <c r="O446" s="11" t="s">
        <v>35</v>
      </c>
      <c r="P446" s="11"/>
    </row>
    <row r="447" s="4" customFormat="1" ht="63" customHeight="1" spans="1:16">
      <c r="A447" s="27" t="s">
        <v>1830</v>
      </c>
      <c r="B447" s="13">
        <v>1</v>
      </c>
      <c r="C447" s="11" t="s">
        <v>24</v>
      </c>
      <c r="D447" s="11" t="s">
        <v>74</v>
      </c>
      <c r="E447" s="13">
        <v>1</v>
      </c>
      <c r="F447" s="11" t="s">
        <v>1831</v>
      </c>
      <c r="G447" s="27" t="s">
        <v>229</v>
      </c>
      <c r="H447" s="11">
        <v>2022</v>
      </c>
      <c r="I447" s="11">
        <f t="shared" si="19"/>
        <v>24</v>
      </c>
      <c r="J447" s="22">
        <v>24</v>
      </c>
      <c r="K447" s="22"/>
      <c r="L447" s="22"/>
      <c r="M447" s="11" t="s">
        <v>33</v>
      </c>
      <c r="N447" s="11" t="s">
        <v>34</v>
      </c>
      <c r="O447" s="11" t="s">
        <v>35</v>
      </c>
      <c r="P447" s="11"/>
    </row>
    <row r="448" s="4" customFormat="1" ht="63" customHeight="1" spans="1:16">
      <c r="A448" s="27" t="s">
        <v>1832</v>
      </c>
      <c r="B448" s="13">
        <v>1</v>
      </c>
      <c r="C448" s="11" t="s">
        <v>24</v>
      </c>
      <c r="D448" s="11" t="s">
        <v>74</v>
      </c>
      <c r="E448" s="13">
        <v>1</v>
      </c>
      <c r="F448" s="11" t="s">
        <v>1833</v>
      </c>
      <c r="G448" s="27" t="s">
        <v>168</v>
      </c>
      <c r="H448" s="11">
        <v>2022</v>
      </c>
      <c r="I448" s="11">
        <f t="shared" si="19"/>
        <v>28</v>
      </c>
      <c r="J448" s="22">
        <v>28</v>
      </c>
      <c r="K448" s="22"/>
      <c r="L448" s="22"/>
      <c r="M448" s="11" t="s">
        <v>33</v>
      </c>
      <c r="N448" s="11" t="s">
        <v>34</v>
      </c>
      <c r="O448" s="11" t="s">
        <v>35</v>
      </c>
      <c r="P448" s="11"/>
    </row>
    <row r="449" s="4" customFormat="1" ht="63" customHeight="1" spans="1:16">
      <c r="A449" s="27" t="s">
        <v>1834</v>
      </c>
      <c r="B449" s="13">
        <v>1</v>
      </c>
      <c r="C449" s="11" t="s">
        <v>24</v>
      </c>
      <c r="D449" s="11" t="s">
        <v>74</v>
      </c>
      <c r="E449" s="13">
        <v>1</v>
      </c>
      <c r="F449" s="11" t="s">
        <v>1835</v>
      </c>
      <c r="G449" s="27" t="s">
        <v>303</v>
      </c>
      <c r="H449" s="11">
        <v>2022</v>
      </c>
      <c r="I449" s="11">
        <f t="shared" si="19"/>
        <v>20</v>
      </c>
      <c r="J449" s="22">
        <v>20</v>
      </c>
      <c r="K449" s="22"/>
      <c r="L449" s="22"/>
      <c r="M449" s="11" t="s">
        <v>33</v>
      </c>
      <c r="N449" s="11" t="s">
        <v>34</v>
      </c>
      <c r="O449" s="11" t="s">
        <v>35</v>
      </c>
      <c r="P449" s="11"/>
    </row>
    <row r="450" s="4" customFormat="1" ht="63" customHeight="1" spans="1:16">
      <c r="A450" s="27" t="s">
        <v>1836</v>
      </c>
      <c r="B450" s="13">
        <v>1</v>
      </c>
      <c r="C450" s="11" t="s">
        <v>24</v>
      </c>
      <c r="D450" s="11" t="s">
        <v>74</v>
      </c>
      <c r="E450" s="13">
        <v>1</v>
      </c>
      <c r="F450" s="11" t="s">
        <v>1837</v>
      </c>
      <c r="G450" s="27" t="s">
        <v>182</v>
      </c>
      <c r="H450" s="11">
        <v>2022</v>
      </c>
      <c r="I450" s="11">
        <f t="shared" si="19"/>
        <v>7</v>
      </c>
      <c r="J450" s="22">
        <v>7</v>
      </c>
      <c r="K450" s="22"/>
      <c r="L450" s="22"/>
      <c r="M450" s="11" t="s">
        <v>33</v>
      </c>
      <c r="N450" s="11" t="s">
        <v>34</v>
      </c>
      <c r="O450" s="11" t="s">
        <v>35</v>
      </c>
      <c r="P450" s="11"/>
    </row>
    <row r="451" s="4" customFormat="1" ht="63" customHeight="1" spans="1:16">
      <c r="A451" s="27" t="s">
        <v>1838</v>
      </c>
      <c r="B451" s="13">
        <v>1</v>
      </c>
      <c r="C451" s="11" t="s">
        <v>24</v>
      </c>
      <c r="D451" s="11" t="s">
        <v>74</v>
      </c>
      <c r="E451" s="13">
        <v>1</v>
      </c>
      <c r="F451" s="11" t="s">
        <v>1839</v>
      </c>
      <c r="G451" s="27" t="s">
        <v>58</v>
      </c>
      <c r="H451" s="11">
        <v>2022</v>
      </c>
      <c r="I451" s="11">
        <f t="shared" si="19"/>
        <v>71</v>
      </c>
      <c r="J451" s="22">
        <v>71</v>
      </c>
      <c r="K451" s="22"/>
      <c r="L451" s="22"/>
      <c r="M451" s="11" t="s">
        <v>33</v>
      </c>
      <c r="N451" s="11" t="s">
        <v>34</v>
      </c>
      <c r="O451" s="11" t="s">
        <v>35</v>
      </c>
      <c r="P451" s="11"/>
    </row>
    <row r="452" s="4" customFormat="1" ht="63" customHeight="1" spans="1:16">
      <c r="A452" s="27" t="s">
        <v>1840</v>
      </c>
      <c r="B452" s="13">
        <v>1</v>
      </c>
      <c r="C452" s="11" t="s">
        <v>24</v>
      </c>
      <c r="D452" s="11" t="s">
        <v>74</v>
      </c>
      <c r="E452" s="13">
        <v>1</v>
      </c>
      <c r="F452" s="11" t="s">
        <v>1841</v>
      </c>
      <c r="G452" s="27" t="s">
        <v>425</v>
      </c>
      <c r="H452" s="11">
        <v>2022</v>
      </c>
      <c r="I452" s="11">
        <f t="shared" si="19"/>
        <v>27</v>
      </c>
      <c r="J452" s="22">
        <v>27</v>
      </c>
      <c r="K452" s="22"/>
      <c r="L452" s="22"/>
      <c r="M452" s="11" t="s">
        <v>33</v>
      </c>
      <c r="N452" s="11" t="s">
        <v>34</v>
      </c>
      <c r="O452" s="11" t="s">
        <v>35</v>
      </c>
      <c r="P452" s="11"/>
    </row>
    <row r="453" s="4" customFormat="1" ht="63" customHeight="1" spans="1:16">
      <c r="A453" s="27" t="s">
        <v>1842</v>
      </c>
      <c r="B453" s="13">
        <v>1</v>
      </c>
      <c r="C453" s="11" t="s">
        <v>24</v>
      </c>
      <c r="D453" s="11" t="s">
        <v>74</v>
      </c>
      <c r="E453" s="13">
        <v>1</v>
      </c>
      <c r="F453" s="11" t="s">
        <v>1843</v>
      </c>
      <c r="G453" s="27" t="s">
        <v>257</v>
      </c>
      <c r="H453" s="11">
        <v>2022</v>
      </c>
      <c r="I453" s="11">
        <f t="shared" si="19"/>
        <v>30</v>
      </c>
      <c r="J453" s="22">
        <v>30</v>
      </c>
      <c r="K453" s="22"/>
      <c r="L453" s="22"/>
      <c r="M453" s="11" t="s">
        <v>33</v>
      </c>
      <c r="N453" s="11" t="s">
        <v>34</v>
      </c>
      <c r="O453" s="11" t="s">
        <v>35</v>
      </c>
      <c r="P453" s="11"/>
    </row>
    <row r="454" s="3" customFormat="1" ht="30" customHeight="1" spans="1:16">
      <c r="A454" s="11" t="s">
        <v>1844</v>
      </c>
      <c r="B454" s="11"/>
      <c r="C454" s="11" t="s">
        <v>20</v>
      </c>
      <c r="D454" s="11" t="s">
        <v>20</v>
      </c>
      <c r="E454" s="11" t="s">
        <v>20</v>
      </c>
      <c r="F454" s="11" t="s">
        <v>20</v>
      </c>
      <c r="G454" s="11" t="s">
        <v>20</v>
      </c>
      <c r="H454" s="11" t="s">
        <v>20</v>
      </c>
      <c r="I454" s="22">
        <f t="shared" si="19"/>
        <v>0</v>
      </c>
      <c r="J454" s="22"/>
      <c r="K454" s="22"/>
      <c r="L454" s="22"/>
      <c r="M454" s="11" t="s">
        <v>20</v>
      </c>
      <c r="N454" s="11" t="s">
        <v>20</v>
      </c>
      <c r="O454" s="11" t="s">
        <v>20</v>
      </c>
      <c r="P454" s="11"/>
    </row>
    <row r="455" s="3" customFormat="1" ht="30" customHeight="1" spans="1:16">
      <c r="A455" s="11" t="s">
        <v>1880</v>
      </c>
      <c r="B455" s="11"/>
      <c r="C455" s="11" t="s">
        <v>20</v>
      </c>
      <c r="D455" s="11" t="s">
        <v>20</v>
      </c>
      <c r="E455" s="11" t="s">
        <v>20</v>
      </c>
      <c r="F455" s="11" t="s">
        <v>20</v>
      </c>
      <c r="G455" s="11" t="s">
        <v>20</v>
      </c>
      <c r="H455" s="11" t="s">
        <v>20</v>
      </c>
      <c r="I455" s="22">
        <f t="shared" si="19"/>
        <v>0</v>
      </c>
      <c r="J455" s="22"/>
      <c r="K455" s="22"/>
      <c r="L455" s="22"/>
      <c r="M455" s="11" t="s">
        <v>20</v>
      </c>
      <c r="N455" s="11" t="s">
        <v>20</v>
      </c>
      <c r="O455" s="11" t="s">
        <v>20</v>
      </c>
      <c r="P455" s="11"/>
    </row>
    <row r="456" s="3" customFormat="1" ht="30" customHeight="1" spans="1:16">
      <c r="A456" s="11" t="s">
        <v>1902</v>
      </c>
      <c r="B456" s="11">
        <f>SUM(B457:B574)</f>
        <v>118</v>
      </c>
      <c r="C456" s="11" t="s">
        <v>20</v>
      </c>
      <c r="D456" s="11" t="s">
        <v>20</v>
      </c>
      <c r="E456" s="11" t="s">
        <v>20</v>
      </c>
      <c r="F456" s="11" t="s">
        <v>20</v>
      </c>
      <c r="G456" s="11" t="s">
        <v>20</v>
      </c>
      <c r="H456" s="11" t="s">
        <v>20</v>
      </c>
      <c r="I456" s="22">
        <f t="shared" si="19"/>
        <v>14104.38</v>
      </c>
      <c r="J456" s="11">
        <f>SUM(J457:J574)</f>
        <v>8060.16</v>
      </c>
      <c r="K456" s="11">
        <f>SUM(K457:K574)</f>
        <v>6044.22</v>
      </c>
      <c r="L456" s="11">
        <f>SUM(L457:L574)</f>
        <v>0</v>
      </c>
      <c r="M456" s="11" t="s">
        <v>20</v>
      </c>
      <c r="N456" s="11" t="s">
        <v>20</v>
      </c>
      <c r="O456" s="11" t="s">
        <v>20</v>
      </c>
      <c r="P456" s="11"/>
    </row>
    <row r="457" s="4" customFormat="1" ht="30" customHeight="1" spans="1:16">
      <c r="A457" s="11" t="s">
        <v>1904</v>
      </c>
      <c r="B457" s="13">
        <v>1</v>
      </c>
      <c r="C457" s="11" t="s">
        <v>24</v>
      </c>
      <c r="D457" s="11" t="s">
        <v>74</v>
      </c>
      <c r="E457" s="13">
        <v>1</v>
      </c>
      <c r="F457" s="11" t="s">
        <v>1905</v>
      </c>
      <c r="G457" s="11" t="s">
        <v>32</v>
      </c>
      <c r="H457" s="11">
        <v>2022</v>
      </c>
      <c r="I457" s="11">
        <f t="shared" ref="I457:I488" si="20">J457+K457+L457</f>
        <v>177.71</v>
      </c>
      <c r="J457" s="22">
        <v>177.71</v>
      </c>
      <c r="K457" s="22"/>
      <c r="L457" s="22"/>
      <c r="M457" s="11" t="s">
        <v>33</v>
      </c>
      <c r="N457" s="11" t="s">
        <v>34</v>
      </c>
      <c r="O457" s="11" t="s">
        <v>35</v>
      </c>
      <c r="P457" s="11"/>
    </row>
    <row r="458" s="4" customFormat="1" ht="30" customHeight="1" spans="1:16">
      <c r="A458" s="11" t="s">
        <v>1906</v>
      </c>
      <c r="B458" s="13">
        <v>1</v>
      </c>
      <c r="C458" s="11" t="s">
        <v>24</v>
      </c>
      <c r="D458" s="11" t="s">
        <v>74</v>
      </c>
      <c r="E458" s="13">
        <v>1</v>
      </c>
      <c r="F458" s="11" t="s">
        <v>1907</v>
      </c>
      <c r="G458" s="11" t="s">
        <v>168</v>
      </c>
      <c r="H458" s="11">
        <v>2022</v>
      </c>
      <c r="I458" s="11">
        <f t="shared" si="20"/>
        <v>89</v>
      </c>
      <c r="J458" s="22">
        <v>89</v>
      </c>
      <c r="K458" s="22"/>
      <c r="L458" s="22"/>
      <c r="M458" s="11" t="s">
        <v>33</v>
      </c>
      <c r="N458" s="11" t="s">
        <v>34</v>
      </c>
      <c r="O458" s="11" t="s">
        <v>35</v>
      </c>
      <c r="P458" s="11"/>
    </row>
    <row r="459" s="4" customFormat="1" ht="56" customHeight="1" spans="1:16">
      <c r="A459" s="11" t="s">
        <v>1908</v>
      </c>
      <c r="B459" s="13">
        <v>1</v>
      </c>
      <c r="C459" s="11" t="s">
        <v>24</v>
      </c>
      <c r="D459" s="11" t="s">
        <v>74</v>
      </c>
      <c r="E459" s="13">
        <v>1</v>
      </c>
      <c r="F459" s="11" t="s">
        <v>1909</v>
      </c>
      <c r="G459" s="11" t="s">
        <v>165</v>
      </c>
      <c r="H459" s="11">
        <v>2022</v>
      </c>
      <c r="I459" s="11">
        <f t="shared" si="20"/>
        <v>56</v>
      </c>
      <c r="J459" s="22">
        <v>56</v>
      </c>
      <c r="K459" s="22"/>
      <c r="L459" s="22"/>
      <c r="M459" s="11" t="s">
        <v>33</v>
      </c>
      <c r="N459" s="11" t="s">
        <v>34</v>
      </c>
      <c r="O459" s="11" t="s">
        <v>35</v>
      </c>
      <c r="P459" s="11"/>
    </row>
    <row r="460" s="4" customFormat="1" ht="30" customHeight="1" spans="1:16">
      <c r="A460" s="11" t="s">
        <v>1910</v>
      </c>
      <c r="B460" s="13">
        <v>1</v>
      </c>
      <c r="C460" s="11" t="s">
        <v>24</v>
      </c>
      <c r="D460" s="11" t="s">
        <v>74</v>
      </c>
      <c r="E460" s="13">
        <v>1</v>
      </c>
      <c r="F460" s="11" t="s">
        <v>1911</v>
      </c>
      <c r="G460" s="11" t="s">
        <v>162</v>
      </c>
      <c r="H460" s="11">
        <v>2022</v>
      </c>
      <c r="I460" s="11">
        <f t="shared" si="20"/>
        <v>68</v>
      </c>
      <c r="J460" s="22">
        <v>68</v>
      </c>
      <c r="K460" s="22"/>
      <c r="L460" s="22"/>
      <c r="M460" s="11" t="s">
        <v>33</v>
      </c>
      <c r="N460" s="11" t="s">
        <v>34</v>
      </c>
      <c r="O460" s="11" t="s">
        <v>35</v>
      </c>
      <c r="P460" s="11"/>
    </row>
    <row r="461" s="4" customFormat="1" ht="30" customHeight="1" spans="1:16">
      <c r="A461" s="11" t="s">
        <v>1912</v>
      </c>
      <c r="B461" s="13">
        <v>1</v>
      </c>
      <c r="C461" s="11" t="s">
        <v>24</v>
      </c>
      <c r="D461" s="11" t="s">
        <v>74</v>
      </c>
      <c r="E461" s="13">
        <v>1</v>
      </c>
      <c r="F461" s="11" t="s">
        <v>1913</v>
      </c>
      <c r="G461" s="11" t="s">
        <v>303</v>
      </c>
      <c r="H461" s="11">
        <v>2022</v>
      </c>
      <c r="I461" s="11">
        <f t="shared" si="20"/>
        <v>11.1</v>
      </c>
      <c r="J461" s="22">
        <v>11.1</v>
      </c>
      <c r="K461" s="22"/>
      <c r="L461" s="22"/>
      <c r="M461" s="11" t="s">
        <v>33</v>
      </c>
      <c r="N461" s="11" t="s">
        <v>34</v>
      </c>
      <c r="O461" s="11" t="s">
        <v>35</v>
      </c>
      <c r="P461" s="11"/>
    </row>
    <row r="462" s="4" customFormat="1" ht="30" customHeight="1" spans="1:16">
      <c r="A462" s="11" t="s">
        <v>1914</v>
      </c>
      <c r="B462" s="13">
        <v>1</v>
      </c>
      <c r="C462" s="11" t="s">
        <v>24</v>
      </c>
      <c r="D462" s="11" t="s">
        <v>74</v>
      </c>
      <c r="E462" s="13">
        <v>1</v>
      </c>
      <c r="F462" s="11" t="s">
        <v>1915</v>
      </c>
      <c r="G462" s="11" t="s">
        <v>182</v>
      </c>
      <c r="H462" s="11">
        <v>2022</v>
      </c>
      <c r="I462" s="11">
        <f t="shared" si="20"/>
        <v>50</v>
      </c>
      <c r="J462" s="22">
        <v>50</v>
      </c>
      <c r="K462" s="22"/>
      <c r="L462" s="22"/>
      <c r="M462" s="11" t="s">
        <v>33</v>
      </c>
      <c r="N462" s="11" t="s">
        <v>34</v>
      </c>
      <c r="O462" s="11" t="s">
        <v>35</v>
      </c>
      <c r="P462" s="11"/>
    </row>
    <row r="463" s="4" customFormat="1" ht="30" customHeight="1" spans="1:16">
      <c r="A463" s="11" t="s">
        <v>1916</v>
      </c>
      <c r="B463" s="13">
        <v>1</v>
      </c>
      <c r="C463" s="11" t="s">
        <v>24</v>
      </c>
      <c r="D463" s="11" t="s">
        <v>74</v>
      </c>
      <c r="E463" s="13">
        <v>1</v>
      </c>
      <c r="F463" s="11" t="s">
        <v>1917</v>
      </c>
      <c r="G463" s="11" t="s">
        <v>173</v>
      </c>
      <c r="H463" s="11">
        <v>2022</v>
      </c>
      <c r="I463" s="11">
        <f t="shared" si="20"/>
        <v>54.05</v>
      </c>
      <c r="J463" s="22">
        <v>54.05</v>
      </c>
      <c r="K463" s="22"/>
      <c r="L463" s="22"/>
      <c r="M463" s="11" t="s">
        <v>33</v>
      </c>
      <c r="N463" s="11" t="s">
        <v>34</v>
      </c>
      <c r="O463" s="11" t="s">
        <v>35</v>
      </c>
      <c r="P463" s="11"/>
    </row>
    <row r="464" s="4" customFormat="1" ht="30" customHeight="1" spans="1:16">
      <c r="A464" s="11" t="s">
        <v>1918</v>
      </c>
      <c r="B464" s="13">
        <v>1</v>
      </c>
      <c r="C464" s="11" t="s">
        <v>24</v>
      </c>
      <c r="D464" s="11" t="s">
        <v>74</v>
      </c>
      <c r="E464" s="13">
        <v>1</v>
      </c>
      <c r="F464" s="11" t="s">
        <v>1919</v>
      </c>
      <c r="G464" s="11" t="s">
        <v>425</v>
      </c>
      <c r="H464" s="11">
        <v>2022</v>
      </c>
      <c r="I464" s="11">
        <f t="shared" si="20"/>
        <v>45.57</v>
      </c>
      <c r="J464" s="22">
        <v>45.57</v>
      </c>
      <c r="K464" s="22"/>
      <c r="L464" s="22"/>
      <c r="M464" s="11" t="s">
        <v>33</v>
      </c>
      <c r="N464" s="11" t="s">
        <v>34</v>
      </c>
      <c r="O464" s="11" t="s">
        <v>35</v>
      </c>
      <c r="P464" s="11"/>
    </row>
    <row r="465" s="4" customFormat="1" ht="30" customHeight="1" spans="1:16">
      <c r="A465" s="11" t="s">
        <v>1920</v>
      </c>
      <c r="B465" s="13">
        <v>1</v>
      </c>
      <c r="C465" s="11" t="s">
        <v>24</v>
      </c>
      <c r="D465" s="11" t="s">
        <v>74</v>
      </c>
      <c r="E465" s="13">
        <v>1</v>
      </c>
      <c r="F465" s="11" t="s">
        <v>1921</v>
      </c>
      <c r="G465" s="11" t="s">
        <v>194</v>
      </c>
      <c r="H465" s="11">
        <v>2022</v>
      </c>
      <c r="I465" s="11">
        <f t="shared" si="20"/>
        <v>20</v>
      </c>
      <c r="J465" s="22">
        <v>20</v>
      </c>
      <c r="K465" s="22"/>
      <c r="L465" s="22"/>
      <c r="M465" s="11" t="s">
        <v>33</v>
      </c>
      <c r="N465" s="11" t="s">
        <v>42</v>
      </c>
      <c r="O465" s="11" t="s">
        <v>35</v>
      </c>
      <c r="P465" s="11"/>
    </row>
    <row r="466" s="4" customFormat="1" ht="30" customHeight="1" spans="1:16">
      <c r="A466" s="11" t="s">
        <v>1922</v>
      </c>
      <c r="B466" s="13">
        <v>1</v>
      </c>
      <c r="C466" s="11" t="s">
        <v>24</v>
      </c>
      <c r="D466" s="11" t="s">
        <v>74</v>
      </c>
      <c r="E466" s="13">
        <v>1</v>
      </c>
      <c r="F466" s="11" t="s">
        <v>1923</v>
      </c>
      <c r="G466" s="11" t="s">
        <v>159</v>
      </c>
      <c r="H466" s="11">
        <v>2022</v>
      </c>
      <c r="I466" s="11">
        <f t="shared" si="20"/>
        <v>100</v>
      </c>
      <c r="J466" s="22">
        <v>100</v>
      </c>
      <c r="K466" s="22"/>
      <c r="L466" s="22"/>
      <c r="M466" s="11" t="s">
        <v>33</v>
      </c>
      <c r="N466" s="11" t="s">
        <v>42</v>
      </c>
      <c r="O466" s="11" t="s">
        <v>35</v>
      </c>
      <c r="P466" s="11"/>
    </row>
    <row r="467" s="4" customFormat="1" ht="30" customHeight="1" spans="1:16">
      <c r="A467" s="11" t="s">
        <v>1924</v>
      </c>
      <c r="B467" s="13">
        <v>1</v>
      </c>
      <c r="C467" s="11" t="s">
        <v>24</v>
      </c>
      <c r="D467" s="11" t="s">
        <v>74</v>
      </c>
      <c r="E467" s="13">
        <v>1</v>
      </c>
      <c r="F467" s="11" t="s">
        <v>1925</v>
      </c>
      <c r="G467" s="11" t="s">
        <v>191</v>
      </c>
      <c r="H467" s="11">
        <v>2022</v>
      </c>
      <c r="I467" s="11">
        <f t="shared" si="20"/>
        <v>60</v>
      </c>
      <c r="J467" s="22">
        <v>60</v>
      </c>
      <c r="K467" s="22"/>
      <c r="L467" s="22"/>
      <c r="M467" s="11" t="s">
        <v>33</v>
      </c>
      <c r="N467" s="11" t="s">
        <v>42</v>
      </c>
      <c r="O467" s="11" t="s">
        <v>35</v>
      </c>
      <c r="P467" s="11"/>
    </row>
    <row r="468" s="4" customFormat="1" ht="30" customHeight="1" spans="1:16">
      <c r="A468" s="11" t="s">
        <v>1926</v>
      </c>
      <c r="B468" s="13">
        <v>1</v>
      </c>
      <c r="C468" s="11" t="s">
        <v>24</v>
      </c>
      <c r="D468" s="11" t="s">
        <v>74</v>
      </c>
      <c r="E468" s="13">
        <v>1</v>
      </c>
      <c r="F468" s="11" t="s">
        <v>1927</v>
      </c>
      <c r="G468" s="11" t="s">
        <v>188</v>
      </c>
      <c r="H468" s="11">
        <v>2022</v>
      </c>
      <c r="I468" s="11">
        <f t="shared" si="20"/>
        <v>60</v>
      </c>
      <c r="J468" s="22">
        <v>60</v>
      </c>
      <c r="K468" s="22"/>
      <c r="L468" s="22"/>
      <c r="M468" s="11" t="s">
        <v>33</v>
      </c>
      <c r="N468" s="11" t="s">
        <v>42</v>
      </c>
      <c r="O468" s="11" t="s">
        <v>35</v>
      </c>
      <c r="P468" s="11"/>
    </row>
    <row r="469" s="4" customFormat="1" ht="30" customHeight="1" spans="1:16">
      <c r="A469" s="11" t="s">
        <v>1928</v>
      </c>
      <c r="B469" s="13">
        <v>1</v>
      </c>
      <c r="C469" s="11" t="s">
        <v>24</v>
      </c>
      <c r="D469" s="11" t="s">
        <v>74</v>
      </c>
      <c r="E469" s="13">
        <v>1</v>
      </c>
      <c r="F469" s="11" t="s">
        <v>1929</v>
      </c>
      <c r="G469" s="11" t="s">
        <v>185</v>
      </c>
      <c r="H469" s="11">
        <v>2022</v>
      </c>
      <c r="I469" s="11">
        <f t="shared" si="20"/>
        <v>30</v>
      </c>
      <c r="J469" s="22">
        <v>30</v>
      </c>
      <c r="K469" s="22"/>
      <c r="L469" s="22"/>
      <c r="M469" s="11" t="s">
        <v>33</v>
      </c>
      <c r="N469" s="11" t="s">
        <v>42</v>
      </c>
      <c r="O469" s="11" t="s">
        <v>35</v>
      </c>
      <c r="P469" s="11"/>
    </row>
    <row r="470" s="4" customFormat="1" ht="30" customHeight="1" spans="1:16">
      <c r="A470" s="11" t="s">
        <v>1930</v>
      </c>
      <c r="B470" s="13">
        <v>1</v>
      </c>
      <c r="C470" s="11" t="s">
        <v>24</v>
      </c>
      <c r="D470" s="11" t="s">
        <v>74</v>
      </c>
      <c r="E470" s="13">
        <v>1</v>
      </c>
      <c r="F470" s="11" t="s">
        <v>1931</v>
      </c>
      <c r="G470" s="11" t="s">
        <v>229</v>
      </c>
      <c r="H470" s="11">
        <v>2022</v>
      </c>
      <c r="I470" s="11">
        <f t="shared" si="20"/>
        <v>286</v>
      </c>
      <c r="J470" s="22">
        <v>286</v>
      </c>
      <c r="K470" s="22"/>
      <c r="L470" s="22"/>
      <c r="M470" s="11" t="s">
        <v>33</v>
      </c>
      <c r="N470" s="11" t="s">
        <v>42</v>
      </c>
      <c r="O470" s="11" t="s">
        <v>35</v>
      </c>
      <c r="P470" s="11"/>
    </row>
    <row r="471" s="4" customFormat="1" ht="30" customHeight="1" spans="1:16">
      <c r="A471" s="11" t="s">
        <v>1932</v>
      </c>
      <c r="B471" s="13">
        <v>1</v>
      </c>
      <c r="C471" s="11" t="s">
        <v>24</v>
      </c>
      <c r="D471" s="11" t="s">
        <v>74</v>
      </c>
      <c r="E471" s="13">
        <v>1</v>
      </c>
      <c r="F471" s="11" t="s">
        <v>1933</v>
      </c>
      <c r="G471" s="11" t="s">
        <v>168</v>
      </c>
      <c r="H471" s="11">
        <v>2022</v>
      </c>
      <c r="I471" s="11">
        <f t="shared" si="20"/>
        <v>100</v>
      </c>
      <c r="J471" s="22">
        <v>100</v>
      </c>
      <c r="K471" s="22"/>
      <c r="L471" s="22"/>
      <c r="M471" s="11" t="s">
        <v>33</v>
      </c>
      <c r="N471" s="11" t="s">
        <v>42</v>
      </c>
      <c r="O471" s="11" t="s">
        <v>35</v>
      </c>
      <c r="P471" s="11"/>
    </row>
    <row r="472" s="4" customFormat="1" ht="30" customHeight="1" spans="1:16">
      <c r="A472" s="11" t="s">
        <v>1934</v>
      </c>
      <c r="B472" s="13">
        <v>1</v>
      </c>
      <c r="C472" s="11" t="s">
        <v>24</v>
      </c>
      <c r="D472" s="11" t="s">
        <v>74</v>
      </c>
      <c r="E472" s="13">
        <v>1</v>
      </c>
      <c r="F472" s="11" t="s">
        <v>1935</v>
      </c>
      <c r="G472" s="11" t="s">
        <v>165</v>
      </c>
      <c r="H472" s="11">
        <v>2022</v>
      </c>
      <c r="I472" s="11">
        <f t="shared" si="20"/>
        <v>20</v>
      </c>
      <c r="J472" s="22">
        <v>20</v>
      </c>
      <c r="K472" s="22"/>
      <c r="L472" s="22"/>
      <c r="M472" s="11" t="s">
        <v>33</v>
      </c>
      <c r="N472" s="11" t="s">
        <v>42</v>
      </c>
      <c r="O472" s="11" t="s">
        <v>35</v>
      </c>
      <c r="P472" s="11"/>
    </row>
    <row r="473" s="4" customFormat="1" ht="30" customHeight="1" spans="1:16">
      <c r="A473" s="11" t="s">
        <v>1936</v>
      </c>
      <c r="B473" s="13">
        <v>1</v>
      </c>
      <c r="C473" s="11" t="s">
        <v>24</v>
      </c>
      <c r="D473" s="11" t="s">
        <v>74</v>
      </c>
      <c r="E473" s="13">
        <v>1</v>
      </c>
      <c r="F473" s="11" t="s">
        <v>1937</v>
      </c>
      <c r="G473" s="11" t="s">
        <v>162</v>
      </c>
      <c r="H473" s="11">
        <v>2022</v>
      </c>
      <c r="I473" s="11">
        <f t="shared" si="20"/>
        <v>60</v>
      </c>
      <c r="J473" s="22">
        <v>60</v>
      </c>
      <c r="K473" s="22"/>
      <c r="L473" s="22"/>
      <c r="M473" s="11" t="s">
        <v>33</v>
      </c>
      <c r="N473" s="11" t="s">
        <v>42</v>
      </c>
      <c r="O473" s="11" t="s">
        <v>35</v>
      </c>
      <c r="P473" s="11"/>
    </row>
    <row r="474" s="4" customFormat="1" ht="30" customHeight="1" spans="1:16">
      <c r="A474" s="11" t="s">
        <v>1938</v>
      </c>
      <c r="B474" s="13">
        <v>1</v>
      </c>
      <c r="C474" s="11" t="s">
        <v>24</v>
      </c>
      <c r="D474" s="11" t="s">
        <v>74</v>
      </c>
      <c r="E474" s="13">
        <v>1</v>
      </c>
      <c r="F474" s="11" t="s">
        <v>1939</v>
      </c>
      <c r="G474" s="11" t="s">
        <v>303</v>
      </c>
      <c r="H474" s="11">
        <v>2022</v>
      </c>
      <c r="I474" s="11">
        <f t="shared" si="20"/>
        <v>60</v>
      </c>
      <c r="J474" s="22">
        <v>60</v>
      </c>
      <c r="K474" s="22"/>
      <c r="L474" s="22"/>
      <c r="M474" s="11" t="s">
        <v>33</v>
      </c>
      <c r="N474" s="11" t="s">
        <v>42</v>
      </c>
      <c r="O474" s="11" t="s">
        <v>35</v>
      </c>
      <c r="P474" s="11"/>
    </row>
    <row r="475" s="4" customFormat="1" ht="30" customHeight="1" spans="1:16">
      <c r="A475" s="11" t="s">
        <v>1940</v>
      </c>
      <c r="B475" s="13">
        <v>1</v>
      </c>
      <c r="C475" s="11" t="s">
        <v>24</v>
      </c>
      <c r="D475" s="11" t="s">
        <v>74</v>
      </c>
      <c r="E475" s="13">
        <v>1</v>
      </c>
      <c r="F475" s="11" t="s">
        <v>1941</v>
      </c>
      <c r="G475" s="11" t="s">
        <v>179</v>
      </c>
      <c r="H475" s="11">
        <v>2022</v>
      </c>
      <c r="I475" s="11">
        <f t="shared" si="20"/>
        <v>60</v>
      </c>
      <c r="J475" s="22">
        <v>60</v>
      </c>
      <c r="K475" s="22"/>
      <c r="L475" s="22"/>
      <c r="M475" s="11" t="s">
        <v>33</v>
      </c>
      <c r="N475" s="11" t="s">
        <v>42</v>
      </c>
      <c r="O475" s="11" t="s">
        <v>35</v>
      </c>
      <c r="P475" s="11"/>
    </row>
    <row r="476" s="4" customFormat="1" ht="30" customHeight="1" spans="1:16">
      <c r="A476" s="11" t="s">
        <v>1942</v>
      </c>
      <c r="B476" s="13">
        <v>1</v>
      </c>
      <c r="C476" s="11" t="s">
        <v>24</v>
      </c>
      <c r="D476" s="11" t="s">
        <v>74</v>
      </c>
      <c r="E476" s="13">
        <v>1</v>
      </c>
      <c r="F476" s="11" t="s">
        <v>1943</v>
      </c>
      <c r="G476" s="11" t="s">
        <v>58</v>
      </c>
      <c r="H476" s="11">
        <v>2022</v>
      </c>
      <c r="I476" s="11">
        <f t="shared" si="20"/>
        <v>110</v>
      </c>
      <c r="J476" s="22">
        <v>110</v>
      </c>
      <c r="K476" s="22"/>
      <c r="L476" s="22"/>
      <c r="M476" s="11" t="s">
        <v>33</v>
      </c>
      <c r="N476" s="11" t="s">
        <v>42</v>
      </c>
      <c r="O476" s="11" t="s">
        <v>35</v>
      </c>
      <c r="P476" s="11"/>
    </row>
    <row r="477" s="4" customFormat="1" ht="30" customHeight="1" spans="1:16">
      <c r="A477" s="11" t="s">
        <v>1944</v>
      </c>
      <c r="B477" s="13">
        <v>1</v>
      </c>
      <c r="C477" s="11" t="s">
        <v>24</v>
      </c>
      <c r="D477" s="11" t="s">
        <v>74</v>
      </c>
      <c r="E477" s="13">
        <v>1</v>
      </c>
      <c r="F477" s="11" t="s">
        <v>1945</v>
      </c>
      <c r="G477" s="11" t="s">
        <v>173</v>
      </c>
      <c r="H477" s="11">
        <v>2022</v>
      </c>
      <c r="I477" s="11">
        <f t="shared" si="20"/>
        <v>60</v>
      </c>
      <c r="J477" s="22">
        <v>60</v>
      </c>
      <c r="K477" s="22"/>
      <c r="L477" s="22"/>
      <c r="M477" s="11" t="s">
        <v>33</v>
      </c>
      <c r="N477" s="11" t="s">
        <v>42</v>
      </c>
      <c r="O477" s="11" t="s">
        <v>35</v>
      </c>
      <c r="P477" s="11"/>
    </row>
    <row r="478" s="4" customFormat="1" ht="30" customHeight="1" spans="1:16">
      <c r="A478" s="11" t="s">
        <v>1946</v>
      </c>
      <c r="B478" s="13">
        <v>1</v>
      </c>
      <c r="C478" s="11" t="s">
        <v>24</v>
      </c>
      <c r="D478" s="11" t="s">
        <v>74</v>
      </c>
      <c r="E478" s="13">
        <v>1</v>
      </c>
      <c r="F478" s="11" t="s">
        <v>1947</v>
      </c>
      <c r="G478" s="11" t="s">
        <v>176</v>
      </c>
      <c r="H478" s="11">
        <v>2022</v>
      </c>
      <c r="I478" s="11">
        <f t="shared" si="20"/>
        <v>20</v>
      </c>
      <c r="J478" s="22">
        <v>20</v>
      </c>
      <c r="K478" s="22"/>
      <c r="L478" s="22"/>
      <c r="M478" s="11" t="s">
        <v>33</v>
      </c>
      <c r="N478" s="11" t="s">
        <v>42</v>
      </c>
      <c r="O478" s="11" t="s">
        <v>35</v>
      </c>
      <c r="P478" s="11"/>
    </row>
    <row r="479" s="4" customFormat="1" ht="30" customHeight="1" spans="1:16">
      <c r="A479" s="11" t="s">
        <v>1948</v>
      </c>
      <c r="B479" s="13">
        <v>1</v>
      </c>
      <c r="C479" s="11" t="s">
        <v>24</v>
      </c>
      <c r="D479" s="11" t="s">
        <v>74</v>
      </c>
      <c r="E479" s="13">
        <v>1</v>
      </c>
      <c r="F479" s="11" t="s">
        <v>1921</v>
      </c>
      <c r="G479" s="11" t="s">
        <v>425</v>
      </c>
      <c r="H479" s="11">
        <v>2022</v>
      </c>
      <c r="I479" s="11">
        <f t="shared" si="20"/>
        <v>20</v>
      </c>
      <c r="J479" s="22">
        <v>20</v>
      </c>
      <c r="K479" s="22"/>
      <c r="L479" s="22"/>
      <c r="M479" s="11" t="s">
        <v>33</v>
      </c>
      <c r="N479" s="11" t="s">
        <v>42</v>
      </c>
      <c r="O479" s="11" t="s">
        <v>35</v>
      </c>
      <c r="P479" s="11"/>
    </row>
    <row r="480" s="4" customFormat="1" ht="30" customHeight="1" spans="1:16">
      <c r="A480" s="11" t="s">
        <v>1949</v>
      </c>
      <c r="B480" s="13">
        <v>1</v>
      </c>
      <c r="C480" s="11" t="s">
        <v>24</v>
      </c>
      <c r="D480" s="11" t="s">
        <v>74</v>
      </c>
      <c r="E480" s="13">
        <v>1</v>
      </c>
      <c r="F480" s="11" t="s">
        <v>1921</v>
      </c>
      <c r="G480" s="11" t="s">
        <v>257</v>
      </c>
      <c r="H480" s="11">
        <v>2022</v>
      </c>
      <c r="I480" s="11">
        <f t="shared" si="20"/>
        <v>20</v>
      </c>
      <c r="J480" s="22">
        <v>20</v>
      </c>
      <c r="K480" s="22"/>
      <c r="L480" s="22"/>
      <c r="M480" s="11" t="s">
        <v>33</v>
      </c>
      <c r="N480" s="11" t="s">
        <v>42</v>
      </c>
      <c r="O480" s="11" t="s">
        <v>35</v>
      </c>
      <c r="P480" s="11"/>
    </row>
    <row r="481" s="4" customFormat="1" ht="52" customHeight="1" spans="1:16">
      <c r="A481" s="27" t="s">
        <v>1950</v>
      </c>
      <c r="B481" s="13">
        <v>1</v>
      </c>
      <c r="C481" s="11" t="s">
        <v>24</v>
      </c>
      <c r="D481" s="11" t="s">
        <v>74</v>
      </c>
      <c r="E481" s="13">
        <v>1</v>
      </c>
      <c r="F481" s="11" t="s">
        <v>1951</v>
      </c>
      <c r="G481" s="27" t="s">
        <v>58</v>
      </c>
      <c r="H481" s="11">
        <v>2022</v>
      </c>
      <c r="I481" s="11">
        <f t="shared" si="20"/>
        <v>111.32</v>
      </c>
      <c r="J481" s="22">
        <v>111.32</v>
      </c>
      <c r="K481" s="22"/>
      <c r="L481" s="22"/>
      <c r="M481" s="11" t="s">
        <v>33</v>
      </c>
      <c r="N481" s="11" t="s">
        <v>34</v>
      </c>
      <c r="O481" s="11" t="s">
        <v>35</v>
      </c>
      <c r="P481" s="11"/>
    </row>
    <row r="482" s="4" customFormat="1" ht="99" customHeight="1" spans="1:16">
      <c r="A482" s="27" t="s">
        <v>1952</v>
      </c>
      <c r="B482" s="13">
        <v>1</v>
      </c>
      <c r="C482" s="11" t="s">
        <v>24</v>
      </c>
      <c r="D482" s="11" t="s">
        <v>74</v>
      </c>
      <c r="E482" s="13">
        <v>1</v>
      </c>
      <c r="F482" s="11" t="s">
        <v>1953</v>
      </c>
      <c r="G482" s="27" t="s">
        <v>194</v>
      </c>
      <c r="H482" s="11">
        <v>2022</v>
      </c>
      <c r="I482" s="11">
        <f t="shared" si="20"/>
        <v>56</v>
      </c>
      <c r="J482" s="22">
        <v>56</v>
      </c>
      <c r="K482" s="22"/>
      <c r="L482" s="22"/>
      <c r="M482" s="11" t="s">
        <v>33</v>
      </c>
      <c r="N482" s="11" t="s">
        <v>34</v>
      </c>
      <c r="O482" s="11" t="s">
        <v>35</v>
      </c>
      <c r="P482" s="11"/>
    </row>
    <row r="483" s="4" customFormat="1" ht="99" customHeight="1" spans="1:16">
      <c r="A483" s="27" t="s">
        <v>1954</v>
      </c>
      <c r="B483" s="13">
        <v>1</v>
      </c>
      <c r="C483" s="11" t="s">
        <v>24</v>
      </c>
      <c r="D483" s="11" t="s">
        <v>74</v>
      </c>
      <c r="E483" s="13">
        <v>1</v>
      </c>
      <c r="F483" s="11" t="s">
        <v>1955</v>
      </c>
      <c r="G483" s="27" t="s">
        <v>159</v>
      </c>
      <c r="H483" s="11">
        <v>2022</v>
      </c>
      <c r="I483" s="11">
        <f t="shared" si="20"/>
        <v>54</v>
      </c>
      <c r="J483" s="22">
        <v>54</v>
      </c>
      <c r="K483" s="22"/>
      <c r="L483" s="22"/>
      <c r="M483" s="11" t="s">
        <v>33</v>
      </c>
      <c r="N483" s="11" t="s">
        <v>34</v>
      </c>
      <c r="O483" s="11" t="s">
        <v>35</v>
      </c>
      <c r="P483" s="11"/>
    </row>
    <row r="484" s="4" customFormat="1" ht="99" customHeight="1" spans="1:16">
      <c r="A484" s="27" t="s">
        <v>1956</v>
      </c>
      <c r="B484" s="13">
        <v>1</v>
      </c>
      <c r="C484" s="11" t="s">
        <v>24</v>
      </c>
      <c r="D484" s="11" t="s">
        <v>74</v>
      </c>
      <c r="E484" s="13">
        <v>1</v>
      </c>
      <c r="F484" s="11" t="s">
        <v>1957</v>
      </c>
      <c r="G484" s="27" t="s">
        <v>191</v>
      </c>
      <c r="H484" s="11">
        <v>2022</v>
      </c>
      <c r="I484" s="11">
        <f t="shared" si="20"/>
        <v>21</v>
      </c>
      <c r="J484" s="22">
        <v>21</v>
      </c>
      <c r="K484" s="22"/>
      <c r="L484" s="22"/>
      <c r="M484" s="11" t="s">
        <v>33</v>
      </c>
      <c r="N484" s="11" t="s">
        <v>34</v>
      </c>
      <c r="O484" s="11" t="s">
        <v>35</v>
      </c>
      <c r="P484" s="11"/>
    </row>
    <row r="485" s="4" customFormat="1" ht="99" customHeight="1" spans="1:16">
      <c r="A485" s="27" t="s">
        <v>1958</v>
      </c>
      <c r="B485" s="13">
        <v>1</v>
      </c>
      <c r="C485" s="11" t="s">
        <v>24</v>
      </c>
      <c r="D485" s="11" t="s">
        <v>74</v>
      </c>
      <c r="E485" s="13">
        <v>1</v>
      </c>
      <c r="F485" s="11" t="s">
        <v>1959</v>
      </c>
      <c r="G485" s="27" t="s">
        <v>188</v>
      </c>
      <c r="H485" s="11">
        <v>2022</v>
      </c>
      <c r="I485" s="11">
        <f t="shared" si="20"/>
        <v>47</v>
      </c>
      <c r="J485" s="22">
        <v>47</v>
      </c>
      <c r="K485" s="22"/>
      <c r="L485" s="22"/>
      <c r="M485" s="11" t="s">
        <v>33</v>
      </c>
      <c r="N485" s="11" t="s">
        <v>34</v>
      </c>
      <c r="O485" s="11" t="s">
        <v>35</v>
      </c>
      <c r="P485" s="11"/>
    </row>
    <row r="486" s="4" customFormat="1" ht="99" customHeight="1" spans="1:16">
      <c r="A486" s="27" t="s">
        <v>1960</v>
      </c>
      <c r="B486" s="13">
        <v>1</v>
      </c>
      <c r="C486" s="11" t="s">
        <v>24</v>
      </c>
      <c r="D486" s="11" t="s">
        <v>74</v>
      </c>
      <c r="E486" s="13">
        <v>1</v>
      </c>
      <c r="F486" s="11" t="s">
        <v>1961</v>
      </c>
      <c r="G486" s="27" t="s">
        <v>185</v>
      </c>
      <c r="H486" s="11">
        <v>2022</v>
      </c>
      <c r="I486" s="11">
        <f t="shared" si="20"/>
        <v>12</v>
      </c>
      <c r="J486" s="22">
        <v>12</v>
      </c>
      <c r="K486" s="22"/>
      <c r="L486" s="22"/>
      <c r="M486" s="11" t="s">
        <v>33</v>
      </c>
      <c r="N486" s="11" t="s">
        <v>34</v>
      </c>
      <c r="O486" s="11" t="s">
        <v>35</v>
      </c>
      <c r="P486" s="11"/>
    </row>
    <row r="487" s="4" customFormat="1" ht="99" customHeight="1" spans="1:16">
      <c r="A487" s="27" t="s">
        <v>1962</v>
      </c>
      <c r="B487" s="13">
        <v>1</v>
      </c>
      <c r="C487" s="11" t="s">
        <v>24</v>
      </c>
      <c r="D487" s="11" t="s">
        <v>74</v>
      </c>
      <c r="E487" s="13">
        <v>1</v>
      </c>
      <c r="F487" s="11" t="s">
        <v>1963</v>
      </c>
      <c r="G487" s="27" t="s">
        <v>32</v>
      </c>
      <c r="H487" s="11">
        <v>2022</v>
      </c>
      <c r="I487" s="11">
        <f t="shared" si="20"/>
        <v>33</v>
      </c>
      <c r="J487" s="22">
        <v>33</v>
      </c>
      <c r="K487" s="22"/>
      <c r="L487" s="22"/>
      <c r="M487" s="11" t="s">
        <v>33</v>
      </c>
      <c r="N487" s="11" t="s">
        <v>34</v>
      </c>
      <c r="O487" s="11" t="s">
        <v>35</v>
      </c>
      <c r="P487" s="11"/>
    </row>
    <row r="488" s="4" customFormat="1" ht="99" customHeight="1" spans="1:16">
      <c r="A488" s="27" t="s">
        <v>1964</v>
      </c>
      <c r="B488" s="13">
        <v>1</v>
      </c>
      <c r="C488" s="11" t="s">
        <v>24</v>
      </c>
      <c r="D488" s="11" t="s">
        <v>74</v>
      </c>
      <c r="E488" s="13">
        <v>1</v>
      </c>
      <c r="F488" s="11" t="s">
        <v>1965</v>
      </c>
      <c r="G488" s="27" t="s">
        <v>229</v>
      </c>
      <c r="H488" s="11">
        <v>2022</v>
      </c>
      <c r="I488" s="11">
        <f t="shared" si="20"/>
        <v>24</v>
      </c>
      <c r="J488" s="22">
        <v>24</v>
      </c>
      <c r="K488" s="22"/>
      <c r="L488" s="22"/>
      <c r="M488" s="11" t="s">
        <v>33</v>
      </c>
      <c r="N488" s="11" t="s">
        <v>34</v>
      </c>
      <c r="O488" s="11" t="s">
        <v>35</v>
      </c>
      <c r="P488" s="11"/>
    </row>
    <row r="489" s="4" customFormat="1" ht="99" customHeight="1" spans="1:16">
      <c r="A489" s="27" t="s">
        <v>1966</v>
      </c>
      <c r="B489" s="13">
        <v>1</v>
      </c>
      <c r="C489" s="11" t="s">
        <v>24</v>
      </c>
      <c r="D489" s="11" t="s">
        <v>74</v>
      </c>
      <c r="E489" s="13">
        <v>1</v>
      </c>
      <c r="F489" s="11" t="s">
        <v>1967</v>
      </c>
      <c r="G489" s="27" t="s">
        <v>168</v>
      </c>
      <c r="H489" s="11">
        <v>2022</v>
      </c>
      <c r="I489" s="11">
        <f t="shared" ref="I489:I520" si="21">J489+K489+L489</f>
        <v>24</v>
      </c>
      <c r="J489" s="22">
        <v>24</v>
      </c>
      <c r="K489" s="22"/>
      <c r="L489" s="22"/>
      <c r="M489" s="11" t="s">
        <v>33</v>
      </c>
      <c r="N489" s="11" t="s">
        <v>34</v>
      </c>
      <c r="O489" s="11" t="s">
        <v>35</v>
      </c>
      <c r="P489" s="11"/>
    </row>
    <row r="490" s="4" customFormat="1" ht="99" customHeight="1" spans="1:16">
      <c r="A490" s="27" t="s">
        <v>1968</v>
      </c>
      <c r="B490" s="13">
        <v>1</v>
      </c>
      <c r="C490" s="11" t="s">
        <v>24</v>
      </c>
      <c r="D490" s="11" t="s">
        <v>74</v>
      </c>
      <c r="E490" s="13">
        <v>1</v>
      </c>
      <c r="F490" s="11" t="s">
        <v>1969</v>
      </c>
      <c r="G490" s="27" t="s">
        <v>165</v>
      </c>
      <c r="H490" s="11">
        <v>2022</v>
      </c>
      <c r="I490" s="11">
        <f t="shared" si="21"/>
        <v>21</v>
      </c>
      <c r="J490" s="22">
        <v>21</v>
      </c>
      <c r="K490" s="22"/>
      <c r="L490" s="22"/>
      <c r="M490" s="11" t="s">
        <v>33</v>
      </c>
      <c r="N490" s="11" t="s">
        <v>34</v>
      </c>
      <c r="O490" s="11" t="s">
        <v>35</v>
      </c>
      <c r="P490" s="11"/>
    </row>
    <row r="491" s="4" customFormat="1" ht="99" customHeight="1" spans="1:16">
      <c r="A491" s="27" t="s">
        <v>1970</v>
      </c>
      <c r="B491" s="13">
        <v>1</v>
      </c>
      <c r="C491" s="11" t="s">
        <v>24</v>
      </c>
      <c r="D491" s="11" t="s">
        <v>74</v>
      </c>
      <c r="E491" s="13">
        <v>1</v>
      </c>
      <c r="F491" s="11" t="s">
        <v>1971</v>
      </c>
      <c r="G491" s="27" t="s">
        <v>162</v>
      </c>
      <c r="H491" s="11">
        <v>2022</v>
      </c>
      <c r="I491" s="11">
        <f t="shared" si="21"/>
        <v>36</v>
      </c>
      <c r="J491" s="22">
        <v>36</v>
      </c>
      <c r="K491" s="22"/>
      <c r="L491" s="22"/>
      <c r="M491" s="11" t="s">
        <v>33</v>
      </c>
      <c r="N491" s="11" t="s">
        <v>34</v>
      </c>
      <c r="O491" s="11" t="s">
        <v>35</v>
      </c>
      <c r="P491" s="11"/>
    </row>
    <row r="492" s="4" customFormat="1" ht="99" customHeight="1" spans="1:16">
      <c r="A492" s="27" t="s">
        <v>1972</v>
      </c>
      <c r="B492" s="13">
        <v>1</v>
      </c>
      <c r="C492" s="11" t="s">
        <v>24</v>
      </c>
      <c r="D492" s="11" t="s">
        <v>74</v>
      </c>
      <c r="E492" s="13">
        <v>1</v>
      </c>
      <c r="F492" s="11" t="s">
        <v>1973</v>
      </c>
      <c r="G492" s="27" t="s">
        <v>303</v>
      </c>
      <c r="H492" s="11">
        <v>2022</v>
      </c>
      <c r="I492" s="11">
        <f t="shared" si="21"/>
        <v>42</v>
      </c>
      <c r="J492" s="22">
        <v>42</v>
      </c>
      <c r="K492" s="22"/>
      <c r="L492" s="22"/>
      <c r="M492" s="11" t="s">
        <v>33</v>
      </c>
      <c r="N492" s="11" t="s">
        <v>34</v>
      </c>
      <c r="O492" s="11" t="s">
        <v>35</v>
      </c>
      <c r="P492" s="11"/>
    </row>
    <row r="493" s="4" customFormat="1" ht="99" customHeight="1" spans="1:16">
      <c r="A493" s="27" t="s">
        <v>1974</v>
      </c>
      <c r="B493" s="13">
        <v>1</v>
      </c>
      <c r="C493" s="11" t="s">
        <v>24</v>
      </c>
      <c r="D493" s="11" t="s">
        <v>74</v>
      </c>
      <c r="E493" s="13">
        <v>1</v>
      </c>
      <c r="F493" s="11" t="s">
        <v>1975</v>
      </c>
      <c r="G493" s="27" t="s">
        <v>179</v>
      </c>
      <c r="H493" s="11">
        <v>2022</v>
      </c>
      <c r="I493" s="11">
        <f t="shared" si="21"/>
        <v>18</v>
      </c>
      <c r="J493" s="22">
        <v>18</v>
      </c>
      <c r="K493" s="22"/>
      <c r="L493" s="22"/>
      <c r="M493" s="11" t="s">
        <v>33</v>
      </c>
      <c r="N493" s="11" t="s">
        <v>34</v>
      </c>
      <c r="O493" s="11" t="s">
        <v>35</v>
      </c>
      <c r="P493" s="11"/>
    </row>
    <row r="494" s="4" customFormat="1" ht="99" customHeight="1" spans="1:16">
      <c r="A494" s="27" t="s">
        <v>1976</v>
      </c>
      <c r="B494" s="13">
        <v>1</v>
      </c>
      <c r="C494" s="11" t="s">
        <v>24</v>
      </c>
      <c r="D494" s="11" t="s">
        <v>74</v>
      </c>
      <c r="E494" s="13">
        <v>1</v>
      </c>
      <c r="F494" s="11" t="s">
        <v>1977</v>
      </c>
      <c r="G494" s="27" t="s">
        <v>182</v>
      </c>
      <c r="H494" s="11">
        <v>2022</v>
      </c>
      <c r="I494" s="11">
        <f t="shared" si="21"/>
        <v>21</v>
      </c>
      <c r="J494" s="22">
        <v>21</v>
      </c>
      <c r="K494" s="22"/>
      <c r="L494" s="22"/>
      <c r="M494" s="11" t="s">
        <v>33</v>
      </c>
      <c r="N494" s="11" t="s">
        <v>34</v>
      </c>
      <c r="O494" s="11" t="s">
        <v>35</v>
      </c>
      <c r="P494" s="11"/>
    </row>
    <row r="495" s="4" customFormat="1" ht="99" customHeight="1" spans="1:16">
      <c r="A495" s="27" t="s">
        <v>1978</v>
      </c>
      <c r="B495" s="13">
        <v>1</v>
      </c>
      <c r="C495" s="11" t="s">
        <v>24</v>
      </c>
      <c r="D495" s="11" t="s">
        <v>74</v>
      </c>
      <c r="E495" s="13">
        <v>1</v>
      </c>
      <c r="F495" s="11" t="s">
        <v>1979</v>
      </c>
      <c r="G495" s="27" t="s">
        <v>58</v>
      </c>
      <c r="H495" s="11">
        <v>2022</v>
      </c>
      <c r="I495" s="11">
        <f t="shared" si="21"/>
        <v>36</v>
      </c>
      <c r="J495" s="22">
        <v>36</v>
      </c>
      <c r="K495" s="22"/>
      <c r="L495" s="22"/>
      <c r="M495" s="11" t="s">
        <v>33</v>
      </c>
      <c r="N495" s="11" t="s">
        <v>34</v>
      </c>
      <c r="O495" s="11" t="s">
        <v>35</v>
      </c>
      <c r="P495" s="11"/>
    </row>
    <row r="496" s="4" customFormat="1" ht="99" customHeight="1" spans="1:16">
      <c r="A496" s="27" t="s">
        <v>1980</v>
      </c>
      <c r="B496" s="13">
        <v>1</v>
      </c>
      <c r="C496" s="11" t="s">
        <v>24</v>
      </c>
      <c r="D496" s="11" t="s">
        <v>74</v>
      </c>
      <c r="E496" s="13">
        <v>1</v>
      </c>
      <c r="F496" s="11" t="s">
        <v>1981</v>
      </c>
      <c r="G496" s="27" t="s">
        <v>173</v>
      </c>
      <c r="H496" s="11">
        <v>2022</v>
      </c>
      <c r="I496" s="11">
        <f t="shared" si="21"/>
        <v>27</v>
      </c>
      <c r="J496" s="22">
        <v>27</v>
      </c>
      <c r="K496" s="22"/>
      <c r="L496" s="22"/>
      <c r="M496" s="11" t="s">
        <v>33</v>
      </c>
      <c r="N496" s="11" t="s">
        <v>34</v>
      </c>
      <c r="O496" s="11" t="s">
        <v>35</v>
      </c>
      <c r="P496" s="11"/>
    </row>
    <row r="497" s="4" customFormat="1" ht="99" customHeight="1" spans="1:16">
      <c r="A497" s="27" t="s">
        <v>1982</v>
      </c>
      <c r="B497" s="13">
        <v>1</v>
      </c>
      <c r="C497" s="11" t="s">
        <v>24</v>
      </c>
      <c r="D497" s="11" t="s">
        <v>74</v>
      </c>
      <c r="E497" s="13">
        <v>1</v>
      </c>
      <c r="F497" s="11" t="s">
        <v>1983</v>
      </c>
      <c r="G497" s="27" t="s">
        <v>425</v>
      </c>
      <c r="H497" s="11">
        <v>2022</v>
      </c>
      <c r="I497" s="11">
        <f t="shared" si="21"/>
        <v>27</v>
      </c>
      <c r="J497" s="22">
        <v>27</v>
      </c>
      <c r="K497" s="22"/>
      <c r="L497" s="22"/>
      <c r="M497" s="11" t="s">
        <v>33</v>
      </c>
      <c r="N497" s="11" t="s">
        <v>34</v>
      </c>
      <c r="O497" s="11" t="s">
        <v>35</v>
      </c>
      <c r="P497" s="11"/>
    </row>
    <row r="498" s="4" customFormat="1" ht="99" customHeight="1" spans="1:16">
      <c r="A498" s="27" t="s">
        <v>1984</v>
      </c>
      <c r="B498" s="13">
        <v>1</v>
      </c>
      <c r="C498" s="11" t="s">
        <v>24</v>
      </c>
      <c r="D498" s="11" t="s">
        <v>74</v>
      </c>
      <c r="E498" s="13">
        <v>1</v>
      </c>
      <c r="F498" s="11" t="s">
        <v>1985</v>
      </c>
      <c r="G498" s="27" t="s">
        <v>257</v>
      </c>
      <c r="H498" s="11">
        <v>2022</v>
      </c>
      <c r="I498" s="11">
        <f t="shared" si="21"/>
        <v>39</v>
      </c>
      <c r="J498" s="22">
        <v>39</v>
      </c>
      <c r="K498" s="22"/>
      <c r="L498" s="22"/>
      <c r="M498" s="11" t="s">
        <v>33</v>
      </c>
      <c r="N498" s="11" t="s">
        <v>34</v>
      </c>
      <c r="O498" s="11" t="s">
        <v>35</v>
      </c>
      <c r="P498" s="11"/>
    </row>
    <row r="499" s="4" customFormat="1" ht="52" customHeight="1" spans="1:16">
      <c r="A499" s="27" t="s">
        <v>1986</v>
      </c>
      <c r="B499" s="13">
        <v>1</v>
      </c>
      <c r="C499" s="11" t="s">
        <v>24</v>
      </c>
      <c r="D499" s="11" t="s">
        <v>74</v>
      </c>
      <c r="E499" s="13">
        <v>1</v>
      </c>
      <c r="F499" s="11" t="s">
        <v>1987</v>
      </c>
      <c r="G499" s="27" t="s">
        <v>257</v>
      </c>
      <c r="H499" s="11">
        <v>2022</v>
      </c>
      <c r="I499" s="11">
        <f t="shared" si="21"/>
        <v>13</v>
      </c>
      <c r="J499" s="22">
        <v>13</v>
      </c>
      <c r="K499" s="22"/>
      <c r="L499" s="22"/>
      <c r="M499" s="11" t="s">
        <v>33</v>
      </c>
      <c r="N499" s="11" t="s">
        <v>34</v>
      </c>
      <c r="O499" s="11" t="s">
        <v>35</v>
      </c>
      <c r="P499" s="11"/>
    </row>
    <row r="500" s="4" customFormat="1" ht="48" customHeight="1" spans="1:16">
      <c r="A500" s="27" t="s">
        <v>1988</v>
      </c>
      <c r="B500" s="13">
        <v>1</v>
      </c>
      <c r="C500" s="11" t="s">
        <v>24</v>
      </c>
      <c r="D500" s="11" t="s">
        <v>74</v>
      </c>
      <c r="E500" s="13">
        <v>1</v>
      </c>
      <c r="F500" s="11" t="s">
        <v>1989</v>
      </c>
      <c r="G500" s="11" t="s">
        <v>1191</v>
      </c>
      <c r="H500" s="11">
        <v>2022</v>
      </c>
      <c r="I500" s="11">
        <f t="shared" si="21"/>
        <v>235</v>
      </c>
      <c r="J500" s="22">
        <v>235</v>
      </c>
      <c r="K500" s="22"/>
      <c r="L500" s="22"/>
      <c r="M500" s="11" t="s">
        <v>33</v>
      </c>
      <c r="N500" s="11" t="s">
        <v>34</v>
      </c>
      <c r="O500" s="11" t="s">
        <v>35</v>
      </c>
      <c r="P500" s="11"/>
    </row>
    <row r="501" s="4" customFormat="1" ht="63" customHeight="1" spans="1:16">
      <c r="A501" s="11" t="s">
        <v>1990</v>
      </c>
      <c r="B501" s="11">
        <v>1</v>
      </c>
      <c r="C501" s="11" t="s">
        <v>24</v>
      </c>
      <c r="D501" s="11" t="s">
        <v>1991</v>
      </c>
      <c r="E501" s="11">
        <v>33</v>
      </c>
      <c r="F501" s="11" t="s">
        <v>1992</v>
      </c>
      <c r="G501" s="11" t="s">
        <v>303</v>
      </c>
      <c r="H501" s="11">
        <v>2022</v>
      </c>
      <c r="I501" s="11">
        <f t="shared" si="21"/>
        <v>10</v>
      </c>
      <c r="J501" s="22"/>
      <c r="K501" s="22">
        <v>10</v>
      </c>
      <c r="L501" s="22"/>
      <c r="M501" s="11" t="s">
        <v>350</v>
      </c>
      <c r="N501" s="11" t="s">
        <v>34</v>
      </c>
      <c r="O501" s="11" t="s">
        <v>35</v>
      </c>
      <c r="P501" s="11"/>
    </row>
    <row r="502" s="4" customFormat="1" ht="113" customHeight="1" spans="1:16">
      <c r="A502" s="12" t="s">
        <v>1993</v>
      </c>
      <c r="B502" s="12">
        <v>1</v>
      </c>
      <c r="C502" s="12" t="s">
        <v>24</v>
      </c>
      <c r="D502" s="12" t="s">
        <v>1790</v>
      </c>
      <c r="E502" s="12">
        <v>1</v>
      </c>
      <c r="F502" s="12" t="s">
        <v>1994</v>
      </c>
      <c r="G502" s="12" t="s">
        <v>32</v>
      </c>
      <c r="H502" s="12">
        <v>2022</v>
      </c>
      <c r="I502" s="11">
        <f t="shared" si="21"/>
        <v>650</v>
      </c>
      <c r="J502" s="22">
        <v>0</v>
      </c>
      <c r="K502" s="22">
        <v>650</v>
      </c>
      <c r="L502" s="22"/>
      <c r="M502" s="11" t="s">
        <v>33</v>
      </c>
      <c r="N502" s="11" t="s">
        <v>34</v>
      </c>
      <c r="O502" s="11" t="s">
        <v>35</v>
      </c>
      <c r="P502" s="11"/>
    </row>
    <row r="503" s="4" customFormat="1" ht="88" customHeight="1" spans="1:16">
      <c r="A503" s="12" t="s">
        <v>1995</v>
      </c>
      <c r="B503" s="12">
        <v>1</v>
      </c>
      <c r="C503" s="12" t="s">
        <v>24</v>
      </c>
      <c r="D503" s="12" t="s">
        <v>1790</v>
      </c>
      <c r="E503" s="12">
        <v>1</v>
      </c>
      <c r="F503" s="12" t="s">
        <v>1996</v>
      </c>
      <c r="G503" s="12" t="s">
        <v>159</v>
      </c>
      <c r="H503" s="12">
        <v>2022</v>
      </c>
      <c r="I503" s="11">
        <f t="shared" si="21"/>
        <v>500</v>
      </c>
      <c r="J503" s="22">
        <v>0</v>
      </c>
      <c r="K503" s="22">
        <v>500</v>
      </c>
      <c r="L503" s="22"/>
      <c r="M503" s="11" t="s">
        <v>350</v>
      </c>
      <c r="N503" s="11" t="s">
        <v>34</v>
      </c>
      <c r="O503" s="11" t="s">
        <v>35</v>
      </c>
      <c r="P503" s="11"/>
    </row>
    <row r="504" s="4" customFormat="1" ht="88" customHeight="1" spans="1:16">
      <c r="A504" s="12" t="s">
        <v>1997</v>
      </c>
      <c r="B504" s="12">
        <v>1</v>
      </c>
      <c r="C504" s="12" t="s">
        <v>24</v>
      </c>
      <c r="D504" s="12" t="s">
        <v>1790</v>
      </c>
      <c r="E504" s="12">
        <v>1</v>
      </c>
      <c r="F504" s="12" t="s">
        <v>1998</v>
      </c>
      <c r="G504" s="12" t="s">
        <v>32</v>
      </c>
      <c r="H504" s="12">
        <v>2022</v>
      </c>
      <c r="I504" s="11">
        <f t="shared" si="21"/>
        <v>500</v>
      </c>
      <c r="J504" s="22">
        <v>0</v>
      </c>
      <c r="K504" s="22">
        <v>500</v>
      </c>
      <c r="L504" s="22"/>
      <c r="M504" s="11" t="s">
        <v>350</v>
      </c>
      <c r="N504" s="11" t="s">
        <v>34</v>
      </c>
      <c r="O504" s="11" t="s">
        <v>35</v>
      </c>
      <c r="P504" s="11"/>
    </row>
    <row r="505" s="4" customFormat="1" ht="48" customHeight="1" spans="1:16">
      <c r="A505" s="11" t="s">
        <v>1999</v>
      </c>
      <c r="B505" s="11">
        <v>1</v>
      </c>
      <c r="C505" s="11" t="s">
        <v>24</v>
      </c>
      <c r="D505" s="11" t="s">
        <v>1790</v>
      </c>
      <c r="E505" s="11">
        <v>1</v>
      </c>
      <c r="F505" s="11" t="s">
        <v>2000</v>
      </c>
      <c r="G505" s="11"/>
      <c r="H505" s="11">
        <v>2022</v>
      </c>
      <c r="I505" s="11">
        <f t="shared" si="21"/>
        <v>2346</v>
      </c>
      <c r="J505" s="22"/>
      <c r="K505" s="22">
        <v>2346</v>
      </c>
      <c r="L505" s="22"/>
      <c r="M505" s="11" t="s">
        <v>350</v>
      </c>
      <c r="N505" s="11" t="s">
        <v>34</v>
      </c>
      <c r="O505" s="11" t="s">
        <v>35</v>
      </c>
      <c r="P505" s="11"/>
    </row>
    <row r="506" s="4" customFormat="1" ht="80" customHeight="1" spans="1:16">
      <c r="A506" s="11" t="s">
        <v>2001</v>
      </c>
      <c r="B506" s="11">
        <v>1</v>
      </c>
      <c r="C506" s="11" t="s">
        <v>24</v>
      </c>
      <c r="D506" s="11" t="s">
        <v>1790</v>
      </c>
      <c r="E506" s="11">
        <v>1</v>
      </c>
      <c r="F506" s="11" t="s">
        <v>2002</v>
      </c>
      <c r="G506" s="11" t="s">
        <v>32</v>
      </c>
      <c r="H506" s="11">
        <v>2022</v>
      </c>
      <c r="I506" s="11">
        <f t="shared" si="21"/>
        <v>953</v>
      </c>
      <c r="J506" s="22"/>
      <c r="K506" s="22">
        <v>953</v>
      </c>
      <c r="L506" s="22"/>
      <c r="M506" s="11" t="s">
        <v>350</v>
      </c>
      <c r="N506" s="11" t="s">
        <v>34</v>
      </c>
      <c r="O506" s="11" t="s">
        <v>35</v>
      </c>
      <c r="P506" s="11"/>
    </row>
    <row r="507" s="4" customFormat="1" ht="160" customHeight="1" spans="1:16">
      <c r="A507" s="11" t="s">
        <v>2003</v>
      </c>
      <c r="B507" s="11">
        <v>1</v>
      </c>
      <c r="C507" s="11" t="s">
        <v>24</v>
      </c>
      <c r="D507" s="11" t="s">
        <v>1790</v>
      </c>
      <c r="E507" s="11">
        <v>1</v>
      </c>
      <c r="F507" s="11" t="s">
        <v>2004</v>
      </c>
      <c r="G507" s="11" t="s">
        <v>194</v>
      </c>
      <c r="H507" s="11">
        <v>2022</v>
      </c>
      <c r="I507" s="11">
        <f t="shared" si="21"/>
        <v>880</v>
      </c>
      <c r="J507" s="22"/>
      <c r="K507" s="22">
        <v>880</v>
      </c>
      <c r="L507" s="22"/>
      <c r="M507" s="11" t="s">
        <v>350</v>
      </c>
      <c r="N507" s="11"/>
      <c r="O507" s="11" t="s">
        <v>35</v>
      </c>
      <c r="P507" s="11"/>
    </row>
    <row r="508" s="4" customFormat="1" ht="48" customHeight="1" spans="1:16">
      <c r="A508" s="11" t="s">
        <v>2005</v>
      </c>
      <c r="B508" s="11">
        <v>1</v>
      </c>
      <c r="C508" s="11" t="s">
        <v>24</v>
      </c>
      <c r="D508" s="11" t="s">
        <v>1790</v>
      </c>
      <c r="E508" s="11">
        <v>1</v>
      </c>
      <c r="F508" s="11" t="s">
        <v>2006</v>
      </c>
      <c r="G508" s="11" t="s">
        <v>32</v>
      </c>
      <c r="H508" s="11">
        <v>2022</v>
      </c>
      <c r="I508" s="11">
        <f t="shared" si="21"/>
        <v>20</v>
      </c>
      <c r="J508" s="22"/>
      <c r="K508" s="22">
        <v>20</v>
      </c>
      <c r="L508" s="22"/>
      <c r="M508" s="11" t="s">
        <v>350</v>
      </c>
      <c r="N508" s="11"/>
      <c r="O508" s="11" t="s">
        <v>35</v>
      </c>
      <c r="P508" s="11"/>
    </row>
    <row r="509" s="4" customFormat="1" ht="48" customHeight="1" spans="1:16">
      <c r="A509" s="11" t="s">
        <v>2005</v>
      </c>
      <c r="B509" s="11">
        <v>1</v>
      </c>
      <c r="C509" s="11" t="s">
        <v>24</v>
      </c>
      <c r="D509" s="11" t="s">
        <v>1790</v>
      </c>
      <c r="E509" s="11">
        <v>1</v>
      </c>
      <c r="F509" s="11" t="s">
        <v>2007</v>
      </c>
      <c r="G509" s="11" t="s">
        <v>168</v>
      </c>
      <c r="H509" s="11">
        <v>2022</v>
      </c>
      <c r="I509" s="11">
        <f t="shared" si="21"/>
        <v>20</v>
      </c>
      <c r="J509" s="22"/>
      <c r="K509" s="22">
        <v>20</v>
      </c>
      <c r="L509" s="22"/>
      <c r="M509" s="11" t="s">
        <v>350</v>
      </c>
      <c r="N509" s="11"/>
      <c r="O509" s="11" t="s">
        <v>35</v>
      </c>
      <c r="P509" s="11"/>
    </row>
    <row r="510" s="4" customFormat="1" ht="48" customHeight="1" spans="1:16">
      <c r="A510" s="11" t="s">
        <v>2005</v>
      </c>
      <c r="B510" s="11">
        <v>1</v>
      </c>
      <c r="C510" s="11" t="s">
        <v>24</v>
      </c>
      <c r="D510" s="11" t="s">
        <v>1790</v>
      </c>
      <c r="E510" s="11">
        <v>1</v>
      </c>
      <c r="F510" s="11" t="s">
        <v>2008</v>
      </c>
      <c r="G510" s="11" t="s">
        <v>176</v>
      </c>
      <c r="H510" s="11">
        <v>2022</v>
      </c>
      <c r="I510" s="11">
        <f t="shared" si="21"/>
        <v>15</v>
      </c>
      <c r="J510" s="22"/>
      <c r="K510" s="22">
        <v>15</v>
      </c>
      <c r="L510" s="22"/>
      <c r="M510" s="11" t="s">
        <v>350</v>
      </c>
      <c r="N510" s="11"/>
      <c r="O510" s="11" t="s">
        <v>35</v>
      </c>
      <c r="P510" s="11"/>
    </row>
    <row r="511" s="4" customFormat="1" ht="48" customHeight="1" spans="1:16">
      <c r="A511" s="11" t="s">
        <v>2005</v>
      </c>
      <c r="B511" s="11">
        <v>1</v>
      </c>
      <c r="C511" s="11" t="s">
        <v>24</v>
      </c>
      <c r="D511" s="11" t="s">
        <v>1790</v>
      </c>
      <c r="E511" s="11">
        <v>1</v>
      </c>
      <c r="F511" s="11" t="s">
        <v>2009</v>
      </c>
      <c r="G511" s="11" t="s">
        <v>185</v>
      </c>
      <c r="H511" s="11">
        <v>2022</v>
      </c>
      <c r="I511" s="11">
        <f t="shared" si="21"/>
        <v>15</v>
      </c>
      <c r="J511" s="22"/>
      <c r="K511" s="22">
        <v>15</v>
      </c>
      <c r="L511" s="22"/>
      <c r="M511" s="11" t="s">
        <v>350</v>
      </c>
      <c r="N511" s="11"/>
      <c r="O511" s="11" t="s">
        <v>35</v>
      </c>
      <c r="P511" s="11"/>
    </row>
    <row r="512" s="4" customFormat="1" ht="53" customHeight="1" spans="1:16">
      <c r="A512" s="67" t="s">
        <v>2010</v>
      </c>
      <c r="B512" s="11">
        <v>1</v>
      </c>
      <c r="C512" s="11" t="s">
        <v>24</v>
      </c>
      <c r="D512" s="11" t="s">
        <v>74</v>
      </c>
      <c r="E512" s="11">
        <v>1</v>
      </c>
      <c r="F512" s="44" t="s">
        <v>2011</v>
      </c>
      <c r="G512" s="44" t="s">
        <v>2012</v>
      </c>
      <c r="H512" s="11">
        <v>2022</v>
      </c>
      <c r="I512" s="11">
        <f t="shared" ref="I512:I540" si="22">J512+K512+L512</f>
        <v>21.9</v>
      </c>
      <c r="J512" s="22">
        <v>21.9</v>
      </c>
      <c r="K512" s="22"/>
      <c r="L512" s="22"/>
      <c r="M512" s="11" t="s">
        <v>350</v>
      </c>
      <c r="N512" s="11" t="s">
        <v>34</v>
      </c>
      <c r="O512" s="11"/>
      <c r="P512" s="11"/>
    </row>
    <row r="513" s="4" customFormat="1" ht="81" customHeight="1" spans="1:16">
      <c r="A513" s="67" t="s">
        <v>2013</v>
      </c>
      <c r="B513" s="11">
        <v>1</v>
      </c>
      <c r="C513" s="11" t="s">
        <v>24</v>
      </c>
      <c r="D513" s="11" t="s">
        <v>74</v>
      </c>
      <c r="E513" s="11">
        <v>1</v>
      </c>
      <c r="F513" s="44" t="s">
        <v>2014</v>
      </c>
      <c r="G513" s="44" t="s">
        <v>2015</v>
      </c>
      <c r="H513" s="11">
        <v>2022</v>
      </c>
      <c r="I513" s="11">
        <f t="shared" si="22"/>
        <v>69</v>
      </c>
      <c r="J513" s="22">
        <v>69</v>
      </c>
      <c r="K513" s="22"/>
      <c r="L513" s="22"/>
      <c r="M513" s="11" t="s">
        <v>350</v>
      </c>
      <c r="N513" s="11" t="s">
        <v>34</v>
      </c>
      <c r="O513" s="11"/>
      <c r="P513" s="11"/>
    </row>
    <row r="514" s="4" customFormat="1" ht="53" customHeight="1" spans="1:16">
      <c r="A514" s="44" t="s">
        <v>2016</v>
      </c>
      <c r="B514" s="11">
        <v>1</v>
      </c>
      <c r="C514" s="11" t="s">
        <v>24</v>
      </c>
      <c r="D514" s="11" t="s">
        <v>74</v>
      </c>
      <c r="E514" s="11">
        <v>1</v>
      </c>
      <c r="F514" s="44" t="s">
        <v>2017</v>
      </c>
      <c r="G514" s="44" t="s">
        <v>2018</v>
      </c>
      <c r="H514" s="11">
        <v>2022</v>
      </c>
      <c r="I514" s="11">
        <f t="shared" si="22"/>
        <v>42.35</v>
      </c>
      <c r="J514" s="22">
        <v>42.35</v>
      </c>
      <c r="K514" s="22"/>
      <c r="L514" s="22"/>
      <c r="M514" s="11" t="s">
        <v>350</v>
      </c>
      <c r="N514" s="11" t="s">
        <v>34</v>
      </c>
      <c r="O514" s="11"/>
      <c r="P514" s="11"/>
    </row>
    <row r="515" s="4" customFormat="1" ht="75" customHeight="1" spans="1:16">
      <c r="A515" s="44" t="s">
        <v>2019</v>
      </c>
      <c r="B515" s="11">
        <v>1</v>
      </c>
      <c r="C515" s="11" t="s">
        <v>24</v>
      </c>
      <c r="D515" s="11" t="s">
        <v>74</v>
      </c>
      <c r="E515" s="11">
        <v>1</v>
      </c>
      <c r="F515" s="44" t="s">
        <v>2020</v>
      </c>
      <c r="G515" s="44" t="s">
        <v>2021</v>
      </c>
      <c r="H515" s="11">
        <v>2022</v>
      </c>
      <c r="I515" s="11">
        <f t="shared" si="22"/>
        <v>61</v>
      </c>
      <c r="J515" s="22">
        <v>61</v>
      </c>
      <c r="K515" s="22"/>
      <c r="L515" s="22"/>
      <c r="M515" s="11" t="s">
        <v>350</v>
      </c>
      <c r="N515" s="11" t="s">
        <v>34</v>
      </c>
      <c r="O515" s="11"/>
      <c r="P515" s="11"/>
    </row>
    <row r="516" s="4" customFormat="1" ht="75" customHeight="1" spans="1:16">
      <c r="A516" s="44" t="s">
        <v>2022</v>
      </c>
      <c r="B516" s="11">
        <v>1</v>
      </c>
      <c r="C516" s="11" t="s">
        <v>24</v>
      </c>
      <c r="D516" s="11" t="s">
        <v>74</v>
      </c>
      <c r="E516" s="11">
        <v>1</v>
      </c>
      <c r="F516" s="44" t="s">
        <v>2023</v>
      </c>
      <c r="G516" s="44" t="s">
        <v>2024</v>
      </c>
      <c r="H516" s="11">
        <v>2022</v>
      </c>
      <c r="I516" s="11">
        <f t="shared" si="22"/>
        <v>18</v>
      </c>
      <c r="J516" s="22">
        <v>18</v>
      </c>
      <c r="K516" s="22"/>
      <c r="L516" s="22"/>
      <c r="M516" s="11" t="s">
        <v>350</v>
      </c>
      <c r="N516" s="11" t="s">
        <v>34</v>
      </c>
      <c r="O516" s="11"/>
      <c r="P516" s="11"/>
    </row>
    <row r="517" s="4" customFormat="1" ht="53" customHeight="1" spans="1:16">
      <c r="A517" s="67" t="s">
        <v>2025</v>
      </c>
      <c r="B517" s="11">
        <v>1</v>
      </c>
      <c r="C517" s="11" t="s">
        <v>24</v>
      </c>
      <c r="D517" s="11" t="s">
        <v>74</v>
      </c>
      <c r="E517" s="11">
        <v>1</v>
      </c>
      <c r="F517" s="44" t="s">
        <v>2026</v>
      </c>
      <c r="G517" s="44" t="s">
        <v>2027</v>
      </c>
      <c r="H517" s="11">
        <v>2022</v>
      </c>
      <c r="I517" s="11">
        <f t="shared" si="22"/>
        <v>60</v>
      </c>
      <c r="J517" s="22">
        <v>60</v>
      </c>
      <c r="K517" s="22"/>
      <c r="L517" s="22"/>
      <c r="M517" s="11" t="s">
        <v>350</v>
      </c>
      <c r="N517" s="11" t="s">
        <v>34</v>
      </c>
      <c r="O517" s="11"/>
      <c r="P517" s="11"/>
    </row>
    <row r="518" s="4" customFormat="1" ht="53" customHeight="1" spans="1:16">
      <c r="A518" s="44" t="s">
        <v>2028</v>
      </c>
      <c r="B518" s="11">
        <v>1</v>
      </c>
      <c r="C518" s="11" t="s">
        <v>24</v>
      </c>
      <c r="D518" s="11" t="s">
        <v>74</v>
      </c>
      <c r="E518" s="11">
        <v>1</v>
      </c>
      <c r="F518" s="44" t="s">
        <v>2029</v>
      </c>
      <c r="G518" s="45" t="s">
        <v>2030</v>
      </c>
      <c r="H518" s="11">
        <v>2022</v>
      </c>
      <c r="I518" s="11">
        <f t="shared" si="22"/>
        <v>6</v>
      </c>
      <c r="J518" s="22">
        <v>6</v>
      </c>
      <c r="K518" s="22"/>
      <c r="L518" s="22"/>
      <c r="M518" s="11" t="s">
        <v>350</v>
      </c>
      <c r="N518" s="11" t="s">
        <v>34</v>
      </c>
      <c r="O518" s="11"/>
      <c r="P518" s="11"/>
    </row>
    <row r="519" s="4" customFormat="1" ht="84" customHeight="1" spans="1:16">
      <c r="A519" s="44" t="s">
        <v>2031</v>
      </c>
      <c r="B519" s="11">
        <v>1</v>
      </c>
      <c r="C519" s="11" t="s">
        <v>24</v>
      </c>
      <c r="D519" s="11" t="s">
        <v>74</v>
      </c>
      <c r="E519" s="11">
        <v>1</v>
      </c>
      <c r="F519" s="44" t="s">
        <v>2032</v>
      </c>
      <c r="G519" s="44" t="s">
        <v>2033</v>
      </c>
      <c r="H519" s="11">
        <v>2022</v>
      </c>
      <c r="I519" s="11">
        <f t="shared" si="22"/>
        <v>23.88</v>
      </c>
      <c r="J519" s="22">
        <v>23.88</v>
      </c>
      <c r="K519" s="22"/>
      <c r="L519" s="22"/>
      <c r="M519" s="11" t="s">
        <v>350</v>
      </c>
      <c r="N519" s="11" t="s">
        <v>34</v>
      </c>
      <c r="O519" s="11"/>
      <c r="P519" s="11"/>
    </row>
    <row r="520" s="4" customFormat="1" ht="53" customHeight="1" spans="1:16">
      <c r="A520" s="44" t="s">
        <v>2034</v>
      </c>
      <c r="B520" s="11">
        <v>1</v>
      </c>
      <c r="C520" s="11" t="s">
        <v>24</v>
      </c>
      <c r="D520" s="11" t="s">
        <v>74</v>
      </c>
      <c r="E520" s="11">
        <v>1</v>
      </c>
      <c r="F520" s="44" t="s">
        <v>2035</v>
      </c>
      <c r="G520" s="44" t="s">
        <v>2036</v>
      </c>
      <c r="H520" s="11">
        <v>2022</v>
      </c>
      <c r="I520" s="11">
        <f t="shared" si="22"/>
        <v>61</v>
      </c>
      <c r="J520" s="22">
        <v>61</v>
      </c>
      <c r="K520" s="22"/>
      <c r="L520" s="22"/>
      <c r="M520" s="11" t="s">
        <v>350</v>
      </c>
      <c r="N520" s="11" t="s">
        <v>34</v>
      </c>
      <c r="O520" s="11"/>
      <c r="P520" s="11"/>
    </row>
    <row r="521" s="4" customFormat="1" ht="53" customHeight="1" spans="1:16">
      <c r="A521" s="44" t="s">
        <v>2037</v>
      </c>
      <c r="B521" s="11">
        <v>1</v>
      </c>
      <c r="C521" s="11" t="s">
        <v>24</v>
      </c>
      <c r="D521" s="11" t="s">
        <v>74</v>
      </c>
      <c r="E521" s="11">
        <v>1</v>
      </c>
      <c r="F521" s="44" t="s">
        <v>2038</v>
      </c>
      <c r="G521" s="44" t="s">
        <v>2039</v>
      </c>
      <c r="H521" s="11">
        <v>2022</v>
      </c>
      <c r="I521" s="11">
        <f t="shared" si="22"/>
        <v>88</v>
      </c>
      <c r="J521" s="22">
        <v>88</v>
      </c>
      <c r="K521" s="22"/>
      <c r="L521" s="22"/>
      <c r="M521" s="11" t="s">
        <v>350</v>
      </c>
      <c r="N521" s="11" t="s">
        <v>34</v>
      </c>
      <c r="O521" s="11"/>
      <c r="P521" s="11"/>
    </row>
    <row r="522" s="4" customFormat="1" ht="53" customHeight="1" spans="1:16">
      <c r="A522" s="44" t="s">
        <v>2040</v>
      </c>
      <c r="B522" s="11">
        <v>1</v>
      </c>
      <c r="C522" s="11" t="s">
        <v>24</v>
      </c>
      <c r="D522" s="11" t="s">
        <v>74</v>
      </c>
      <c r="E522" s="11">
        <v>1</v>
      </c>
      <c r="F522" s="44" t="s">
        <v>2041</v>
      </c>
      <c r="G522" s="44" t="s">
        <v>2042</v>
      </c>
      <c r="H522" s="11">
        <v>2022</v>
      </c>
      <c r="I522" s="11">
        <f t="shared" si="22"/>
        <v>18.6</v>
      </c>
      <c r="J522" s="22">
        <v>18.6</v>
      </c>
      <c r="K522" s="22"/>
      <c r="L522" s="22"/>
      <c r="M522" s="11" t="s">
        <v>350</v>
      </c>
      <c r="N522" s="11" t="s">
        <v>34</v>
      </c>
      <c r="O522" s="11"/>
      <c r="P522" s="11"/>
    </row>
    <row r="523" s="4" customFormat="1" ht="53" customHeight="1" spans="1:16">
      <c r="A523" s="44" t="s">
        <v>2043</v>
      </c>
      <c r="B523" s="11">
        <v>1</v>
      </c>
      <c r="C523" s="11" t="s">
        <v>24</v>
      </c>
      <c r="D523" s="11" t="s">
        <v>74</v>
      </c>
      <c r="E523" s="11">
        <v>1</v>
      </c>
      <c r="F523" s="44" t="s">
        <v>2044</v>
      </c>
      <c r="G523" s="44" t="s">
        <v>2045</v>
      </c>
      <c r="H523" s="11">
        <v>2022</v>
      </c>
      <c r="I523" s="11">
        <f t="shared" si="22"/>
        <v>99.2</v>
      </c>
      <c r="J523" s="22">
        <v>99.2</v>
      </c>
      <c r="K523" s="22"/>
      <c r="L523" s="22"/>
      <c r="M523" s="11" t="s">
        <v>350</v>
      </c>
      <c r="N523" s="11" t="s">
        <v>34</v>
      </c>
      <c r="O523" s="11"/>
      <c r="P523" s="11"/>
    </row>
    <row r="524" s="4" customFormat="1" ht="90" customHeight="1" spans="1:16">
      <c r="A524" s="67" t="s">
        <v>2046</v>
      </c>
      <c r="B524" s="11">
        <v>1</v>
      </c>
      <c r="C524" s="11" t="s">
        <v>24</v>
      </c>
      <c r="D524" s="11" t="s">
        <v>74</v>
      </c>
      <c r="E524" s="11">
        <v>1</v>
      </c>
      <c r="F524" s="44" t="s">
        <v>2047</v>
      </c>
      <c r="G524" s="44" t="s">
        <v>2048</v>
      </c>
      <c r="H524" s="11">
        <v>2022</v>
      </c>
      <c r="I524" s="11">
        <f t="shared" si="22"/>
        <v>30</v>
      </c>
      <c r="J524" s="22">
        <v>30</v>
      </c>
      <c r="K524" s="22"/>
      <c r="L524" s="22"/>
      <c r="M524" s="11" t="s">
        <v>350</v>
      </c>
      <c r="N524" s="11" t="s">
        <v>34</v>
      </c>
      <c r="O524" s="11"/>
      <c r="P524" s="11"/>
    </row>
    <row r="525" s="4" customFormat="1" ht="53" customHeight="1" spans="1:16">
      <c r="A525" s="67" t="s">
        <v>2049</v>
      </c>
      <c r="B525" s="11">
        <v>1</v>
      </c>
      <c r="C525" s="11" t="s">
        <v>24</v>
      </c>
      <c r="D525" s="11" t="s">
        <v>74</v>
      </c>
      <c r="E525" s="11">
        <v>1</v>
      </c>
      <c r="F525" s="44" t="s">
        <v>2050</v>
      </c>
      <c r="G525" s="67" t="s">
        <v>2051</v>
      </c>
      <c r="H525" s="11">
        <v>2022</v>
      </c>
      <c r="I525" s="11">
        <f t="shared" si="22"/>
        <v>287.52</v>
      </c>
      <c r="J525" s="22">
        <v>287.52</v>
      </c>
      <c r="K525" s="22"/>
      <c r="L525" s="22"/>
      <c r="M525" s="11" t="s">
        <v>350</v>
      </c>
      <c r="N525" s="11" t="s">
        <v>34</v>
      </c>
      <c r="O525" s="11"/>
      <c r="P525" s="11"/>
    </row>
    <row r="526" s="4" customFormat="1" ht="53" customHeight="1" spans="1:16">
      <c r="A526" s="67" t="s">
        <v>2052</v>
      </c>
      <c r="B526" s="11">
        <v>1</v>
      </c>
      <c r="C526" s="11" t="s">
        <v>24</v>
      </c>
      <c r="D526" s="11" t="s">
        <v>74</v>
      </c>
      <c r="E526" s="11">
        <v>1</v>
      </c>
      <c r="F526" s="44" t="s">
        <v>2053</v>
      </c>
      <c r="G526" s="67" t="s">
        <v>2054</v>
      </c>
      <c r="H526" s="11">
        <v>2022</v>
      </c>
      <c r="I526" s="11">
        <f t="shared" si="22"/>
        <v>328.96</v>
      </c>
      <c r="J526" s="22">
        <v>328.96</v>
      </c>
      <c r="K526" s="22"/>
      <c r="L526" s="22"/>
      <c r="M526" s="11" t="s">
        <v>350</v>
      </c>
      <c r="N526" s="11" t="s">
        <v>34</v>
      </c>
      <c r="O526" s="11"/>
      <c r="P526" s="11"/>
    </row>
    <row r="527" s="4" customFormat="1" ht="53" customHeight="1" spans="1:16">
      <c r="A527" s="67" t="s">
        <v>2055</v>
      </c>
      <c r="B527" s="11">
        <v>1</v>
      </c>
      <c r="C527" s="11" t="s">
        <v>24</v>
      </c>
      <c r="D527" s="11" t="s">
        <v>74</v>
      </c>
      <c r="E527" s="11">
        <v>1</v>
      </c>
      <c r="F527" s="44" t="s">
        <v>2056</v>
      </c>
      <c r="G527" s="67" t="s">
        <v>1073</v>
      </c>
      <c r="H527" s="11">
        <v>2022</v>
      </c>
      <c r="I527" s="11">
        <f t="shared" si="22"/>
        <v>275.94</v>
      </c>
      <c r="J527" s="22">
        <v>275.94</v>
      </c>
      <c r="K527" s="22"/>
      <c r="L527" s="22"/>
      <c r="M527" s="11" t="s">
        <v>350</v>
      </c>
      <c r="N527" s="11" t="s">
        <v>34</v>
      </c>
      <c r="O527" s="11"/>
      <c r="P527" s="11"/>
    </row>
    <row r="528" s="4" customFormat="1" ht="122" customHeight="1" spans="1:16">
      <c r="A528" s="67" t="s">
        <v>2057</v>
      </c>
      <c r="B528" s="11">
        <v>1</v>
      </c>
      <c r="C528" s="11" t="s">
        <v>24</v>
      </c>
      <c r="D528" s="11" t="s">
        <v>74</v>
      </c>
      <c r="E528" s="11">
        <v>1</v>
      </c>
      <c r="F528" s="44" t="s">
        <v>2058</v>
      </c>
      <c r="G528" s="67" t="s">
        <v>2059</v>
      </c>
      <c r="H528" s="11">
        <v>2022</v>
      </c>
      <c r="I528" s="11">
        <f t="shared" si="22"/>
        <v>201.6</v>
      </c>
      <c r="J528" s="22">
        <v>201.6</v>
      </c>
      <c r="K528" s="22"/>
      <c r="L528" s="22"/>
      <c r="M528" s="11" t="s">
        <v>350</v>
      </c>
      <c r="N528" s="11" t="s">
        <v>34</v>
      </c>
      <c r="O528" s="11"/>
      <c r="P528" s="11"/>
    </row>
    <row r="529" s="4" customFormat="1" ht="53" customHeight="1" spans="1:16">
      <c r="A529" s="67" t="s">
        <v>2060</v>
      </c>
      <c r="B529" s="11">
        <v>1</v>
      </c>
      <c r="C529" s="11" t="s">
        <v>24</v>
      </c>
      <c r="D529" s="11" t="s">
        <v>74</v>
      </c>
      <c r="E529" s="11">
        <v>1</v>
      </c>
      <c r="F529" s="44" t="s">
        <v>2061</v>
      </c>
      <c r="G529" s="67" t="s">
        <v>1076</v>
      </c>
      <c r="H529" s="11">
        <v>2022</v>
      </c>
      <c r="I529" s="11">
        <f t="shared" si="22"/>
        <v>256.07</v>
      </c>
      <c r="J529" s="22">
        <v>256.07</v>
      </c>
      <c r="K529" s="22"/>
      <c r="L529" s="22"/>
      <c r="M529" s="11" t="s">
        <v>350</v>
      </c>
      <c r="N529" s="11" t="s">
        <v>34</v>
      </c>
      <c r="O529" s="11"/>
      <c r="P529" s="11"/>
    </row>
    <row r="530" s="4" customFormat="1" ht="53" customHeight="1" spans="1:16">
      <c r="A530" s="67" t="s">
        <v>2062</v>
      </c>
      <c r="B530" s="11">
        <v>1</v>
      </c>
      <c r="C530" s="11" t="s">
        <v>24</v>
      </c>
      <c r="D530" s="11" t="s">
        <v>74</v>
      </c>
      <c r="E530" s="11">
        <v>1</v>
      </c>
      <c r="F530" s="44" t="s">
        <v>2063</v>
      </c>
      <c r="G530" s="67" t="s">
        <v>2064</v>
      </c>
      <c r="H530" s="11">
        <v>2022</v>
      </c>
      <c r="I530" s="11">
        <f t="shared" si="22"/>
        <v>290.72</v>
      </c>
      <c r="J530" s="22">
        <v>290.72</v>
      </c>
      <c r="K530" s="22"/>
      <c r="L530" s="22"/>
      <c r="M530" s="11" t="s">
        <v>350</v>
      </c>
      <c r="N530" s="11" t="s">
        <v>34</v>
      </c>
      <c r="O530" s="11"/>
      <c r="P530" s="11"/>
    </row>
    <row r="531" s="4" customFormat="1" ht="53" customHeight="1" spans="1:16">
      <c r="A531" s="67" t="s">
        <v>2065</v>
      </c>
      <c r="B531" s="11">
        <v>1</v>
      </c>
      <c r="C531" s="11" t="s">
        <v>24</v>
      </c>
      <c r="D531" s="11" t="s">
        <v>74</v>
      </c>
      <c r="E531" s="11">
        <v>1</v>
      </c>
      <c r="F531" s="44" t="s">
        <v>2066</v>
      </c>
      <c r="G531" s="67" t="s">
        <v>2067</v>
      </c>
      <c r="H531" s="11">
        <v>2022</v>
      </c>
      <c r="I531" s="11">
        <f t="shared" si="22"/>
        <v>331.8</v>
      </c>
      <c r="J531" s="22">
        <v>331.8</v>
      </c>
      <c r="K531" s="22"/>
      <c r="L531" s="22"/>
      <c r="M531" s="11" t="s">
        <v>350</v>
      </c>
      <c r="N531" s="11" t="s">
        <v>34</v>
      </c>
      <c r="O531" s="11"/>
      <c r="P531" s="11"/>
    </row>
    <row r="532" s="4" customFormat="1" ht="53" customHeight="1" spans="1:16">
      <c r="A532" s="67" t="s">
        <v>2068</v>
      </c>
      <c r="B532" s="11">
        <v>1</v>
      </c>
      <c r="C532" s="11" t="s">
        <v>24</v>
      </c>
      <c r="D532" s="11" t="s">
        <v>74</v>
      </c>
      <c r="E532" s="11">
        <v>1</v>
      </c>
      <c r="F532" s="44" t="s">
        <v>2069</v>
      </c>
      <c r="G532" s="67" t="s">
        <v>2070</v>
      </c>
      <c r="H532" s="11">
        <v>2022</v>
      </c>
      <c r="I532" s="11">
        <f t="shared" si="22"/>
        <v>111.6</v>
      </c>
      <c r="J532" s="22">
        <v>111.6</v>
      </c>
      <c r="K532" s="22"/>
      <c r="L532" s="22"/>
      <c r="M532" s="11" t="s">
        <v>350</v>
      </c>
      <c r="N532" s="11" t="s">
        <v>34</v>
      </c>
      <c r="O532" s="11"/>
      <c r="P532" s="11"/>
    </row>
    <row r="533" s="4" customFormat="1" ht="66" customHeight="1" spans="1:16">
      <c r="A533" s="67" t="s">
        <v>2071</v>
      </c>
      <c r="B533" s="11">
        <v>1</v>
      </c>
      <c r="C533" s="11" t="s">
        <v>24</v>
      </c>
      <c r="D533" s="11" t="s">
        <v>74</v>
      </c>
      <c r="E533" s="11">
        <v>1</v>
      </c>
      <c r="F533" s="44" t="s">
        <v>2072</v>
      </c>
      <c r="G533" s="67" t="s">
        <v>2073</v>
      </c>
      <c r="H533" s="11">
        <v>2022</v>
      </c>
      <c r="I533" s="11">
        <f t="shared" si="22"/>
        <v>31.6</v>
      </c>
      <c r="J533" s="22">
        <v>31.6</v>
      </c>
      <c r="K533" s="22"/>
      <c r="L533" s="22"/>
      <c r="M533" s="11" t="s">
        <v>350</v>
      </c>
      <c r="N533" s="11" t="s">
        <v>34</v>
      </c>
      <c r="O533" s="11"/>
      <c r="P533" s="11"/>
    </row>
    <row r="534" s="4" customFormat="1" ht="66" customHeight="1" spans="1:16">
      <c r="A534" s="67" t="s">
        <v>2074</v>
      </c>
      <c r="B534" s="11">
        <v>1</v>
      </c>
      <c r="C534" s="11" t="s">
        <v>24</v>
      </c>
      <c r="D534" s="11" t="s">
        <v>74</v>
      </c>
      <c r="E534" s="11">
        <v>1</v>
      </c>
      <c r="F534" s="44" t="s">
        <v>2075</v>
      </c>
      <c r="G534" s="67" t="s">
        <v>711</v>
      </c>
      <c r="H534" s="11">
        <v>2022</v>
      </c>
      <c r="I534" s="11">
        <f t="shared" si="22"/>
        <v>50.52</v>
      </c>
      <c r="J534" s="22">
        <v>50.52</v>
      </c>
      <c r="K534" s="22"/>
      <c r="L534" s="22"/>
      <c r="M534" s="11" t="s">
        <v>350</v>
      </c>
      <c r="N534" s="11" t="s">
        <v>34</v>
      </c>
      <c r="O534" s="11"/>
      <c r="P534" s="11"/>
    </row>
    <row r="535" s="4" customFormat="1" ht="74" customHeight="1" spans="1:16">
      <c r="A535" s="67" t="s">
        <v>2076</v>
      </c>
      <c r="B535" s="11">
        <v>1</v>
      </c>
      <c r="C535" s="11" t="s">
        <v>24</v>
      </c>
      <c r="D535" s="11" t="s">
        <v>74</v>
      </c>
      <c r="E535" s="11">
        <v>1</v>
      </c>
      <c r="F535" s="44" t="s">
        <v>2077</v>
      </c>
      <c r="G535" s="67" t="s">
        <v>2039</v>
      </c>
      <c r="H535" s="11">
        <v>2022</v>
      </c>
      <c r="I535" s="11">
        <f t="shared" si="22"/>
        <v>85.2</v>
      </c>
      <c r="J535" s="22">
        <v>85.2</v>
      </c>
      <c r="K535" s="22"/>
      <c r="L535" s="22"/>
      <c r="M535" s="11" t="s">
        <v>350</v>
      </c>
      <c r="N535" s="11" t="s">
        <v>34</v>
      </c>
      <c r="O535" s="11"/>
      <c r="P535" s="11"/>
    </row>
    <row r="536" s="4" customFormat="1" ht="53" customHeight="1" spans="1:16">
      <c r="A536" s="67" t="s">
        <v>2078</v>
      </c>
      <c r="B536" s="11">
        <v>1</v>
      </c>
      <c r="C536" s="11" t="s">
        <v>24</v>
      </c>
      <c r="D536" s="11" t="s">
        <v>74</v>
      </c>
      <c r="E536" s="11">
        <v>1</v>
      </c>
      <c r="F536" s="44" t="s">
        <v>2079</v>
      </c>
      <c r="G536" s="67" t="s">
        <v>2080</v>
      </c>
      <c r="H536" s="11">
        <v>2022</v>
      </c>
      <c r="I536" s="11">
        <f t="shared" si="22"/>
        <v>32.82</v>
      </c>
      <c r="J536" s="22">
        <v>32.82</v>
      </c>
      <c r="K536" s="22"/>
      <c r="L536" s="22"/>
      <c r="M536" s="11" t="s">
        <v>350</v>
      </c>
      <c r="N536" s="11" t="s">
        <v>34</v>
      </c>
      <c r="O536" s="11"/>
      <c r="P536" s="11"/>
    </row>
    <row r="537" s="4" customFormat="1" ht="53" customHeight="1" spans="1:16">
      <c r="A537" s="67" t="s">
        <v>2081</v>
      </c>
      <c r="B537" s="11">
        <v>1</v>
      </c>
      <c r="C537" s="11" t="s">
        <v>24</v>
      </c>
      <c r="D537" s="11" t="s">
        <v>74</v>
      </c>
      <c r="E537" s="11">
        <v>1</v>
      </c>
      <c r="F537" s="44" t="s">
        <v>2082</v>
      </c>
      <c r="G537" s="67" t="s">
        <v>2083</v>
      </c>
      <c r="H537" s="11">
        <v>2022</v>
      </c>
      <c r="I537" s="11">
        <f t="shared" si="22"/>
        <v>151.8</v>
      </c>
      <c r="J537" s="22">
        <v>151.8</v>
      </c>
      <c r="K537" s="22"/>
      <c r="L537" s="22"/>
      <c r="M537" s="11" t="s">
        <v>350</v>
      </c>
      <c r="N537" s="11" t="s">
        <v>34</v>
      </c>
      <c r="O537" s="11"/>
      <c r="P537" s="11"/>
    </row>
    <row r="538" s="4" customFormat="1" ht="82" customHeight="1" spans="1:16">
      <c r="A538" s="67" t="s">
        <v>2974</v>
      </c>
      <c r="B538" s="11">
        <v>1</v>
      </c>
      <c r="C538" s="11" t="s">
        <v>24</v>
      </c>
      <c r="D538" s="11" t="s">
        <v>74</v>
      </c>
      <c r="E538" s="11">
        <v>1</v>
      </c>
      <c r="F538" s="44" t="s">
        <v>2085</v>
      </c>
      <c r="G538" s="67" t="s">
        <v>2086</v>
      </c>
      <c r="H538" s="11">
        <v>2022</v>
      </c>
      <c r="I538" s="11">
        <f t="shared" si="22"/>
        <v>90.86</v>
      </c>
      <c r="J538" s="22">
        <v>90.86</v>
      </c>
      <c r="K538" s="22"/>
      <c r="L538" s="22"/>
      <c r="M538" s="11" t="s">
        <v>350</v>
      </c>
      <c r="N538" s="11" t="s">
        <v>34</v>
      </c>
      <c r="O538" s="11"/>
      <c r="P538" s="11"/>
    </row>
    <row r="539" s="4" customFormat="1" ht="53" customHeight="1" spans="1:16">
      <c r="A539" s="67" t="s">
        <v>2087</v>
      </c>
      <c r="B539" s="11">
        <v>1</v>
      </c>
      <c r="C539" s="11" t="s">
        <v>24</v>
      </c>
      <c r="D539" s="11" t="s">
        <v>74</v>
      </c>
      <c r="E539" s="11">
        <v>1</v>
      </c>
      <c r="F539" s="44" t="s">
        <v>2088</v>
      </c>
      <c r="G539" s="67" t="s">
        <v>2089</v>
      </c>
      <c r="H539" s="11">
        <v>2022</v>
      </c>
      <c r="I539" s="11">
        <f t="shared" si="22"/>
        <v>106.64</v>
      </c>
      <c r="J539" s="22">
        <v>106.64</v>
      </c>
      <c r="K539" s="22"/>
      <c r="L539" s="22"/>
      <c r="M539" s="11" t="s">
        <v>350</v>
      </c>
      <c r="N539" s="11" t="s">
        <v>34</v>
      </c>
      <c r="O539" s="11"/>
      <c r="P539" s="11"/>
    </row>
    <row r="540" s="4" customFormat="1" ht="53" customHeight="1" spans="1:16">
      <c r="A540" s="67" t="s">
        <v>2090</v>
      </c>
      <c r="B540" s="11">
        <v>1</v>
      </c>
      <c r="C540" s="11" t="s">
        <v>24</v>
      </c>
      <c r="D540" s="11" t="s">
        <v>74</v>
      </c>
      <c r="E540" s="11">
        <v>1</v>
      </c>
      <c r="F540" s="44" t="s">
        <v>2091</v>
      </c>
      <c r="G540" s="67" t="s">
        <v>2092</v>
      </c>
      <c r="H540" s="11">
        <v>2022</v>
      </c>
      <c r="I540" s="11">
        <f t="shared" si="22"/>
        <v>1.5</v>
      </c>
      <c r="J540" s="22">
        <v>1.5</v>
      </c>
      <c r="K540" s="22"/>
      <c r="L540" s="22"/>
      <c r="M540" s="11" t="s">
        <v>350</v>
      </c>
      <c r="N540" s="11" t="s">
        <v>34</v>
      </c>
      <c r="O540" s="11"/>
      <c r="P540" s="11"/>
    </row>
    <row r="541" s="4" customFormat="1" ht="53" customHeight="1" spans="1:16">
      <c r="A541" s="67" t="s">
        <v>2093</v>
      </c>
      <c r="B541" s="11">
        <v>1</v>
      </c>
      <c r="C541" s="11" t="s">
        <v>24</v>
      </c>
      <c r="D541" s="11" t="s">
        <v>74</v>
      </c>
      <c r="E541" s="11">
        <v>1</v>
      </c>
      <c r="F541" s="44" t="s">
        <v>2094</v>
      </c>
      <c r="G541" s="67" t="s">
        <v>2095</v>
      </c>
      <c r="H541" s="11">
        <v>2022</v>
      </c>
      <c r="I541" s="11">
        <f t="shared" ref="I541:I604" si="23">J541+K541+L541</f>
        <v>38</v>
      </c>
      <c r="J541" s="22">
        <v>38</v>
      </c>
      <c r="K541" s="22"/>
      <c r="L541" s="22"/>
      <c r="M541" s="11" t="s">
        <v>350</v>
      </c>
      <c r="N541" s="11" t="s">
        <v>34</v>
      </c>
      <c r="O541" s="11"/>
      <c r="P541" s="11"/>
    </row>
    <row r="542" s="4" customFormat="1" ht="85" customHeight="1" spans="1:16">
      <c r="A542" s="67" t="s">
        <v>2096</v>
      </c>
      <c r="B542" s="11">
        <v>1</v>
      </c>
      <c r="C542" s="11" t="s">
        <v>24</v>
      </c>
      <c r="D542" s="11" t="s">
        <v>74</v>
      </c>
      <c r="E542" s="11">
        <v>1</v>
      </c>
      <c r="F542" s="44" t="s">
        <v>2097</v>
      </c>
      <c r="G542" s="67" t="s">
        <v>1151</v>
      </c>
      <c r="H542" s="11">
        <v>2022</v>
      </c>
      <c r="I542" s="11">
        <f t="shared" si="23"/>
        <v>39.6</v>
      </c>
      <c r="J542" s="22">
        <v>39.6</v>
      </c>
      <c r="K542" s="22"/>
      <c r="L542" s="22"/>
      <c r="M542" s="11" t="s">
        <v>350</v>
      </c>
      <c r="N542" s="11" t="s">
        <v>34</v>
      </c>
      <c r="O542" s="11"/>
      <c r="P542" s="11"/>
    </row>
    <row r="543" s="4" customFormat="1" ht="53" customHeight="1" spans="1:16">
      <c r="A543" s="67" t="s">
        <v>2098</v>
      </c>
      <c r="B543" s="11">
        <v>1</v>
      </c>
      <c r="C543" s="11" t="s">
        <v>24</v>
      </c>
      <c r="D543" s="11" t="s">
        <v>74</v>
      </c>
      <c r="E543" s="11">
        <v>1</v>
      </c>
      <c r="F543" s="44" t="s">
        <v>2099</v>
      </c>
      <c r="G543" s="67" t="s">
        <v>2100</v>
      </c>
      <c r="H543" s="11">
        <v>2022</v>
      </c>
      <c r="I543" s="11">
        <f t="shared" si="23"/>
        <v>106</v>
      </c>
      <c r="J543" s="22">
        <v>106</v>
      </c>
      <c r="K543" s="22"/>
      <c r="L543" s="22"/>
      <c r="M543" s="11" t="s">
        <v>350</v>
      </c>
      <c r="N543" s="11" t="s">
        <v>34</v>
      </c>
      <c r="O543" s="11"/>
      <c r="P543" s="11"/>
    </row>
    <row r="544" s="4" customFormat="1" ht="53" customHeight="1" spans="1:16">
      <c r="A544" s="67" t="s">
        <v>2101</v>
      </c>
      <c r="B544" s="11">
        <v>1</v>
      </c>
      <c r="C544" s="11" t="s">
        <v>24</v>
      </c>
      <c r="D544" s="11" t="s">
        <v>74</v>
      </c>
      <c r="E544" s="11">
        <v>1</v>
      </c>
      <c r="F544" s="44" t="s">
        <v>2102</v>
      </c>
      <c r="G544" s="67" t="s">
        <v>2103</v>
      </c>
      <c r="H544" s="11">
        <v>2022</v>
      </c>
      <c r="I544" s="11">
        <f t="shared" si="23"/>
        <v>110.88</v>
      </c>
      <c r="J544" s="22">
        <v>110.88</v>
      </c>
      <c r="K544" s="22"/>
      <c r="L544" s="22"/>
      <c r="M544" s="11" t="s">
        <v>350</v>
      </c>
      <c r="N544" s="11" t="s">
        <v>34</v>
      </c>
      <c r="O544" s="11"/>
      <c r="P544" s="11"/>
    </row>
    <row r="545" s="4" customFormat="1" ht="70" customHeight="1" spans="1:16">
      <c r="A545" s="67" t="s">
        <v>2104</v>
      </c>
      <c r="B545" s="11">
        <v>1</v>
      </c>
      <c r="C545" s="11" t="s">
        <v>24</v>
      </c>
      <c r="D545" s="11" t="s">
        <v>74</v>
      </c>
      <c r="E545" s="11">
        <v>1</v>
      </c>
      <c r="F545" s="44" t="s">
        <v>2105</v>
      </c>
      <c r="G545" s="67" t="s">
        <v>2106</v>
      </c>
      <c r="H545" s="11">
        <v>2022</v>
      </c>
      <c r="I545" s="11">
        <f t="shared" si="23"/>
        <v>58.88</v>
      </c>
      <c r="J545" s="22">
        <v>58.88</v>
      </c>
      <c r="K545" s="22"/>
      <c r="L545" s="22"/>
      <c r="M545" s="11" t="s">
        <v>350</v>
      </c>
      <c r="N545" s="11" t="s">
        <v>34</v>
      </c>
      <c r="O545" s="11"/>
      <c r="P545" s="11"/>
    </row>
    <row r="546" s="4" customFormat="1" ht="70" customHeight="1" spans="1:16">
      <c r="A546" s="67" t="s">
        <v>2107</v>
      </c>
      <c r="B546" s="11">
        <v>1</v>
      </c>
      <c r="C546" s="11" t="s">
        <v>24</v>
      </c>
      <c r="D546" s="11" t="s">
        <v>74</v>
      </c>
      <c r="E546" s="11">
        <v>1</v>
      </c>
      <c r="F546" s="44" t="s">
        <v>2108</v>
      </c>
      <c r="G546" s="67" t="s">
        <v>2109</v>
      </c>
      <c r="H546" s="11">
        <v>2022</v>
      </c>
      <c r="I546" s="11">
        <f t="shared" si="23"/>
        <v>34.23</v>
      </c>
      <c r="J546" s="22">
        <v>34.23</v>
      </c>
      <c r="K546" s="22"/>
      <c r="L546" s="22"/>
      <c r="M546" s="11" t="s">
        <v>350</v>
      </c>
      <c r="N546" s="11" t="s">
        <v>34</v>
      </c>
      <c r="O546" s="11"/>
      <c r="P546" s="11"/>
    </row>
    <row r="547" s="4" customFormat="1" ht="53" customHeight="1" spans="1:16">
      <c r="A547" s="67" t="s">
        <v>2110</v>
      </c>
      <c r="B547" s="11">
        <v>1</v>
      </c>
      <c r="C547" s="11" t="s">
        <v>24</v>
      </c>
      <c r="D547" s="11" t="s">
        <v>74</v>
      </c>
      <c r="E547" s="11">
        <v>1</v>
      </c>
      <c r="F547" s="44" t="s">
        <v>2111</v>
      </c>
      <c r="G547" s="67" t="s">
        <v>2042</v>
      </c>
      <c r="H547" s="11">
        <v>2022</v>
      </c>
      <c r="I547" s="11">
        <f t="shared" si="23"/>
        <v>25.35</v>
      </c>
      <c r="J547" s="22">
        <v>25.35</v>
      </c>
      <c r="K547" s="22"/>
      <c r="L547" s="22"/>
      <c r="M547" s="11" t="s">
        <v>350</v>
      </c>
      <c r="N547" s="11" t="s">
        <v>34</v>
      </c>
      <c r="O547" s="11"/>
      <c r="P547" s="11"/>
    </row>
    <row r="548" s="4" customFormat="1" ht="53" customHeight="1" spans="1:16">
      <c r="A548" s="67" t="s">
        <v>2112</v>
      </c>
      <c r="B548" s="11">
        <v>1</v>
      </c>
      <c r="C548" s="11" t="s">
        <v>24</v>
      </c>
      <c r="D548" s="11" t="s">
        <v>74</v>
      </c>
      <c r="E548" s="11">
        <v>1</v>
      </c>
      <c r="F548" s="44" t="s">
        <v>2113</v>
      </c>
      <c r="G548" s="67" t="s">
        <v>2045</v>
      </c>
      <c r="H548" s="11">
        <v>2022</v>
      </c>
      <c r="I548" s="11">
        <f t="shared" si="23"/>
        <v>12.14</v>
      </c>
      <c r="J548" s="22">
        <v>12.14</v>
      </c>
      <c r="K548" s="22"/>
      <c r="L548" s="22"/>
      <c r="M548" s="11" t="s">
        <v>350</v>
      </c>
      <c r="N548" s="11" t="s">
        <v>34</v>
      </c>
      <c r="O548" s="11"/>
      <c r="P548" s="11"/>
    </row>
    <row r="549" s="4" customFormat="1" ht="53" customHeight="1" spans="1:16">
      <c r="A549" s="67" t="s">
        <v>2114</v>
      </c>
      <c r="B549" s="11">
        <v>1</v>
      </c>
      <c r="C549" s="11" t="s">
        <v>24</v>
      </c>
      <c r="D549" s="11" t="s">
        <v>74</v>
      </c>
      <c r="E549" s="11">
        <v>1</v>
      </c>
      <c r="F549" s="44" t="s">
        <v>2115</v>
      </c>
      <c r="G549" s="67" t="s">
        <v>2116</v>
      </c>
      <c r="H549" s="11">
        <v>2022</v>
      </c>
      <c r="I549" s="11">
        <f t="shared" si="23"/>
        <v>59.52</v>
      </c>
      <c r="J549" s="22">
        <v>59.52</v>
      </c>
      <c r="K549" s="22"/>
      <c r="L549" s="22"/>
      <c r="M549" s="11" t="s">
        <v>350</v>
      </c>
      <c r="N549" s="11" t="s">
        <v>34</v>
      </c>
      <c r="O549" s="11"/>
      <c r="P549" s="11"/>
    </row>
    <row r="550" s="4" customFormat="1" ht="36" customHeight="1" spans="1:16">
      <c r="A550" s="67" t="s">
        <v>2117</v>
      </c>
      <c r="B550" s="11">
        <v>1</v>
      </c>
      <c r="C550" s="11" t="s">
        <v>24</v>
      </c>
      <c r="D550" s="11" t="s">
        <v>74</v>
      </c>
      <c r="E550" s="11">
        <v>1</v>
      </c>
      <c r="F550" s="44" t="s">
        <v>2118</v>
      </c>
      <c r="G550" s="67" t="s">
        <v>2051</v>
      </c>
      <c r="H550" s="11">
        <v>2022</v>
      </c>
      <c r="I550" s="11">
        <f t="shared" si="23"/>
        <v>82</v>
      </c>
      <c r="J550" s="22">
        <v>82</v>
      </c>
      <c r="K550" s="22"/>
      <c r="L550" s="22"/>
      <c r="M550" s="11" t="s">
        <v>350</v>
      </c>
      <c r="N550" s="11" t="s">
        <v>34</v>
      </c>
      <c r="O550" s="11"/>
      <c r="P550" s="11"/>
    </row>
    <row r="551" s="4" customFormat="1" ht="36" customHeight="1" spans="1:16">
      <c r="A551" s="67" t="s">
        <v>2119</v>
      </c>
      <c r="B551" s="11">
        <v>1</v>
      </c>
      <c r="C551" s="11" t="s">
        <v>24</v>
      </c>
      <c r="D551" s="11" t="s">
        <v>666</v>
      </c>
      <c r="E551" s="11">
        <v>1400</v>
      </c>
      <c r="F551" s="44" t="s">
        <v>2120</v>
      </c>
      <c r="G551" s="67" t="s">
        <v>2059</v>
      </c>
      <c r="H551" s="11">
        <v>2022</v>
      </c>
      <c r="I551" s="11">
        <f t="shared" si="23"/>
        <v>70</v>
      </c>
      <c r="J551" s="22">
        <v>70</v>
      </c>
      <c r="K551" s="22"/>
      <c r="L551" s="22"/>
      <c r="M551" s="11" t="s">
        <v>350</v>
      </c>
      <c r="N551" s="11" t="s">
        <v>34</v>
      </c>
      <c r="O551" s="11"/>
      <c r="P551" s="11"/>
    </row>
    <row r="552" s="4" customFormat="1" ht="36" customHeight="1" spans="1:16">
      <c r="A552" s="67" t="s">
        <v>2121</v>
      </c>
      <c r="B552" s="11">
        <v>1</v>
      </c>
      <c r="C552" s="11" t="s">
        <v>24</v>
      </c>
      <c r="D552" s="11" t="s">
        <v>74</v>
      </c>
      <c r="E552" s="11">
        <v>1</v>
      </c>
      <c r="F552" s="44" t="s">
        <v>2122</v>
      </c>
      <c r="G552" s="67" t="s">
        <v>2123</v>
      </c>
      <c r="H552" s="11">
        <v>2022</v>
      </c>
      <c r="I552" s="11">
        <f t="shared" si="23"/>
        <v>102</v>
      </c>
      <c r="J552" s="22">
        <v>2</v>
      </c>
      <c r="K552" s="12">
        <v>100</v>
      </c>
      <c r="L552" s="22"/>
      <c r="M552" s="11" t="s">
        <v>350</v>
      </c>
      <c r="N552" s="11" t="s">
        <v>34</v>
      </c>
      <c r="O552" s="11"/>
      <c r="P552" s="11"/>
    </row>
    <row r="553" s="4" customFormat="1" ht="36" customHeight="1" spans="1:16">
      <c r="A553" s="67" t="s">
        <v>2124</v>
      </c>
      <c r="B553" s="11">
        <v>1</v>
      </c>
      <c r="C553" s="11" t="s">
        <v>24</v>
      </c>
      <c r="D553" s="11" t="s">
        <v>666</v>
      </c>
      <c r="E553" s="11">
        <v>1500</v>
      </c>
      <c r="F553" s="44" t="s">
        <v>2125</v>
      </c>
      <c r="G553" s="67" t="s">
        <v>2126</v>
      </c>
      <c r="H553" s="11">
        <v>2022</v>
      </c>
      <c r="I553" s="11">
        <f t="shared" si="23"/>
        <v>50</v>
      </c>
      <c r="J553" s="22">
        <v>50</v>
      </c>
      <c r="K553" s="22"/>
      <c r="L553" s="22"/>
      <c r="M553" s="11" t="s">
        <v>350</v>
      </c>
      <c r="N553" s="11" t="s">
        <v>34</v>
      </c>
      <c r="O553" s="11"/>
      <c r="P553" s="11"/>
    </row>
    <row r="554" s="4" customFormat="1" ht="36" customHeight="1" spans="1:16">
      <c r="A554" s="67" t="s">
        <v>2127</v>
      </c>
      <c r="B554" s="11">
        <v>1</v>
      </c>
      <c r="C554" s="11" t="s">
        <v>24</v>
      </c>
      <c r="D554" s="11" t="s">
        <v>74</v>
      </c>
      <c r="E554" s="11">
        <v>1</v>
      </c>
      <c r="F554" s="44" t="s">
        <v>2128</v>
      </c>
      <c r="G554" s="67" t="s">
        <v>2129</v>
      </c>
      <c r="H554" s="11">
        <v>2022</v>
      </c>
      <c r="I554" s="11">
        <f t="shared" si="23"/>
        <v>50</v>
      </c>
      <c r="J554" s="22">
        <v>50</v>
      </c>
      <c r="K554" s="22"/>
      <c r="L554" s="22"/>
      <c r="M554" s="11" t="s">
        <v>350</v>
      </c>
      <c r="N554" s="11" t="s">
        <v>34</v>
      </c>
      <c r="O554" s="11"/>
      <c r="P554" s="11"/>
    </row>
    <row r="555" s="4" customFormat="1" ht="36" customHeight="1" spans="1:16">
      <c r="A555" s="67" t="s">
        <v>2130</v>
      </c>
      <c r="B555" s="11">
        <v>1</v>
      </c>
      <c r="C555" s="11" t="s">
        <v>24</v>
      </c>
      <c r="D555" s="11" t="s">
        <v>74</v>
      </c>
      <c r="E555" s="11">
        <v>1</v>
      </c>
      <c r="F555" s="44" t="s">
        <v>2131</v>
      </c>
      <c r="G555" s="67" t="s">
        <v>2132</v>
      </c>
      <c r="H555" s="11">
        <v>2022</v>
      </c>
      <c r="I555" s="11">
        <f t="shared" si="23"/>
        <v>50</v>
      </c>
      <c r="J555" s="22">
        <v>50</v>
      </c>
      <c r="K555" s="22"/>
      <c r="L555" s="22"/>
      <c r="M555" s="11" t="s">
        <v>350</v>
      </c>
      <c r="N555" s="11" t="s">
        <v>34</v>
      </c>
      <c r="O555" s="11"/>
      <c r="P555" s="11"/>
    </row>
    <row r="556" s="4" customFormat="1" ht="36" customHeight="1" spans="1:16">
      <c r="A556" s="67" t="s">
        <v>2133</v>
      </c>
      <c r="B556" s="11">
        <v>1</v>
      </c>
      <c r="C556" s="11" t="s">
        <v>24</v>
      </c>
      <c r="D556" s="11" t="s">
        <v>74</v>
      </c>
      <c r="E556" s="11">
        <v>1</v>
      </c>
      <c r="F556" s="44" t="s">
        <v>2134</v>
      </c>
      <c r="G556" s="67" t="s">
        <v>2135</v>
      </c>
      <c r="H556" s="11">
        <v>2022</v>
      </c>
      <c r="I556" s="11">
        <f t="shared" si="23"/>
        <v>50</v>
      </c>
      <c r="J556" s="22">
        <v>50</v>
      </c>
      <c r="K556" s="22"/>
      <c r="L556" s="22"/>
      <c r="M556" s="11" t="s">
        <v>350</v>
      </c>
      <c r="N556" s="11" t="s">
        <v>34</v>
      </c>
      <c r="O556" s="11"/>
      <c r="P556" s="11"/>
    </row>
    <row r="557" s="4" customFormat="1" ht="37" customHeight="1" spans="1:16">
      <c r="A557" s="67" t="s">
        <v>2136</v>
      </c>
      <c r="B557" s="11">
        <v>1</v>
      </c>
      <c r="C557" s="11" t="s">
        <v>24</v>
      </c>
      <c r="D557" s="11" t="s">
        <v>74</v>
      </c>
      <c r="E557" s="11">
        <v>1</v>
      </c>
      <c r="F557" s="44" t="s">
        <v>2137</v>
      </c>
      <c r="G557" s="67" t="s">
        <v>744</v>
      </c>
      <c r="H557" s="11">
        <v>2022</v>
      </c>
      <c r="I557" s="11">
        <f t="shared" si="23"/>
        <v>14.16</v>
      </c>
      <c r="J557" s="22">
        <v>14.16</v>
      </c>
      <c r="K557" s="22"/>
      <c r="L557" s="22"/>
      <c r="M557" s="11" t="s">
        <v>350</v>
      </c>
      <c r="N557" s="11" t="s">
        <v>34</v>
      </c>
      <c r="O557" s="11"/>
      <c r="P557" s="11"/>
    </row>
    <row r="558" s="4" customFormat="1" ht="37" customHeight="1" spans="1:16">
      <c r="A558" s="67" t="s">
        <v>2138</v>
      </c>
      <c r="B558" s="11">
        <v>1</v>
      </c>
      <c r="C558" s="11" t="s">
        <v>24</v>
      </c>
      <c r="D558" s="11" t="s">
        <v>666</v>
      </c>
      <c r="E558" s="11">
        <v>1500</v>
      </c>
      <c r="F558" s="44" t="s">
        <v>2139</v>
      </c>
      <c r="G558" s="67" t="s">
        <v>2140</v>
      </c>
      <c r="H558" s="11">
        <v>2022</v>
      </c>
      <c r="I558" s="11">
        <f t="shared" si="23"/>
        <v>50</v>
      </c>
      <c r="J558" s="22">
        <v>50</v>
      </c>
      <c r="K558" s="22"/>
      <c r="L558" s="22"/>
      <c r="M558" s="11" t="s">
        <v>350</v>
      </c>
      <c r="N558" s="11" t="s">
        <v>34</v>
      </c>
      <c r="O558" s="11"/>
      <c r="P558" s="11"/>
    </row>
    <row r="559" s="4" customFormat="1" ht="37" customHeight="1" spans="1:16">
      <c r="A559" s="67" t="s">
        <v>2141</v>
      </c>
      <c r="B559" s="11">
        <v>1</v>
      </c>
      <c r="C559" s="11" t="s">
        <v>24</v>
      </c>
      <c r="D559" s="11" t="s">
        <v>666</v>
      </c>
      <c r="E559" s="11">
        <v>3200</v>
      </c>
      <c r="F559" s="44" t="s">
        <v>2142</v>
      </c>
      <c r="G559" s="67" t="s">
        <v>2143</v>
      </c>
      <c r="H559" s="11">
        <v>2022</v>
      </c>
      <c r="I559" s="11">
        <f t="shared" si="23"/>
        <v>50</v>
      </c>
      <c r="J559" s="22">
        <v>50</v>
      </c>
      <c r="K559" s="22"/>
      <c r="L559" s="22"/>
      <c r="M559" s="11" t="s">
        <v>350</v>
      </c>
      <c r="N559" s="11" t="s">
        <v>34</v>
      </c>
      <c r="O559" s="11"/>
      <c r="P559" s="11"/>
    </row>
    <row r="560" s="4" customFormat="1" ht="37" customHeight="1" spans="1:16">
      <c r="A560" s="67" t="s">
        <v>2144</v>
      </c>
      <c r="B560" s="11">
        <v>1</v>
      </c>
      <c r="C560" s="11" t="s">
        <v>24</v>
      </c>
      <c r="D560" s="11" t="s">
        <v>666</v>
      </c>
      <c r="E560" s="11">
        <v>2000</v>
      </c>
      <c r="F560" s="44" t="s">
        <v>2145</v>
      </c>
      <c r="G560" s="67" t="s">
        <v>2146</v>
      </c>
      <c r="H560" s="11">
        <v>2022</v>
      </c>
      <c r="I560" s="11">
        <f t="shared" si="23"/>
        <v>50</v>
      </c>
      <c r="J560" s="22">
        <v>50</v>
      </c>
      <c r="K560" s="22"/>
      <c r="L560" s="22"/>
      <c r="M560" s="11" t="s">
        <v>350</v>
      </c>
      <c r="N560" s="11" t="s">
        <v>34</v>
      </c>
      <c r="O560" s="11"/>
      <c r="P560" s="11"/>
    </row>
    <row r="561" s="4" customFormat="1" ht="37" customHeight="1" spans="1:16">
      <c r="A561" s="67" t="s">
        <v>2147</v>
      </c>
      <c r="B561" s="11">
        <v>1</v>
      </c>
      <c r="C561" s="11" t="s">
        <v>24</v>
      </c>
      <c r="D561" s="11" t="s">
        <v>666</v>
      </c>
      <c r="E561" s="11">
        <v>2000</v>
      </c>
      <c r="F561" s="44" t="s">
        <v>2145</v>
      </c>
      <c r="G561" s="67" t="s">
        <v>2148</v>
      </c>
      <c r="H561" s="11">
        <v>2022</v>
      </c>
      <c r="I561" s="11">
        <f t="shared" si="23"/>
        <v>50</v>
      </c>
      <c r="J561" s="22">
        <v>50</v>
      </c>
      <c r="K561" s="22"/>
      <c r="L561" s="22"/>
      <c r="M561" s="11" t="s">
        <v>350</v>
      </c>
      <c r="N561" s="11" t="s">
        <v>34</v>
      </c>
      <c r="O561" s="11"/>
      <c r="P561" s="11"/>
    </row>
    <row r="562" s="4" customFormat="1" ht="44" customHeight="1" spans="1:16">
      <c r="A562" s="67" t="s">
        <v>2149</v>
      </c>
      <c r="B562" s="11">
        <v>1</v>
      </c>
      <c r="C562" s="11" t="s">
        <v>24</v>
      </c>
      <c r="D562" s="11" t="s">
        <v>74</v>
      </c>
      <c r="E562" s="11">
        <v>1</v>
      </c>
      <c r="F562" s="44" t="s">
        <v>2150</v>
      </c>
      <c r="G562" s="67" t="s">
        <v>2030</v>
      </c>
      <c r="H562" s="11">
        <v>2022</v>
      </c>
      <c r="I562" s="11">
        <f t="shared" si="23"/>
        <v>44</v>
      </c>
      <c r="J562" s="22">
        <v>44</v>
      </c>
      <c r="K562" s="22"/>
      <c r="L562" s="22"/>
      <c r="M562" s="11" t="s">
        <v>350</v>
      </c>
      <c r="N562" s="11" t="s">
        <v>34</v>
      </c>
      <c r="O562" s="11"/>
      <c r="P562" s="11"/>
    </row>
    <row r="563" s="4" customFormat="1" ht="44" customHeight="1" spans="1:16">
      <c r="A563" s="67" t="s">
        <v>2151</v>
      </c>
      <c r="B563" s="11">
        <v>1</v>
      </c>
      <c r="C563" s="11" t="s">
        <v>24</v>
      </c>
      <c r="D563" s="11" t="s">
        <v>74</v>
      </c>
      <c r="E563" s="11">
        <v>1</v>
      </c>
      <c r="F563" s="44" t="s">
        <v>2152</v>
      </c>
      <c r="G563" s="67" t="s">
        <v>2033</v>
      </c>
      <c r="H563" s="11">
        <v>2022</v>
      </c>
      <c r="I563" s="11">
        <f t="shared" si="23"/>
        <v>26.12</v>
      </c>
      <c r="J563" s="22">
        <v>26.12</v>
      </c>
      <c r="K563" s="22"/>
      <c r="L563" s="22"/>
      <c r="M563" s="11" t="s">
        <v>350</v>
      </c>
      <c r="N563" s="11" t="s">
        <v>34</v>
      </c>
      <c r="O563" s="11"/>
      <c r="P563" s="11"/>
    </row>
    <row r="564" s="4" customFormat="1" ht="44" customHeight="1" spans="1:16">
      <c r="A564" s="67" t="s">
        <v>2153</v>
      </c>
      <c r="B564" s="11">
        <v>1</v>
      </c>
      <c r="C564" s="11" t="s">
        <v>24</v>
      </c>
      <c r="D564" s="11" t="s">
        <v>74</v>
      </c>
      <c r="E564" s="11">
        <v>1</v>
      </c>
      <c r="F564" s="44" t="s">
        <v>2154</v>
      </c>
      <c r="G564" s="67" t="s">
        <v>2155</v>
      </c>
      <c r="H564" s="11">
        <v>2022</v>
      </c>
      <c r="I564" s="11">
        <f t="shared" si="23"/>
        <v>50</v>
      </c>
      <c r="J564" s="22">
        <v>50</v>
      </c>
      <c r="K564" s="22"/>
      <c r="L564" s="22"/>
      <c r="M564" s="11" t="s">
        <v>350</v>
      </c>
      <c r="N564" s="11" t="s">
        <v>34</v>
      </c>
      <c r="O564" s="11"/>
      <c r="P564" s="11"/>
    </row>
    <row r="565" s="4" customFormat="1" ht="44" customHeight="1" spans="1:16">
      <c r="A565" s="67" t="s">
        <v>2156</v>
      </c>
      <c r="B565" s="11">
        <v>1</v>
      </c>
      <c r="C565" s="11" t="s">
        <v>24</v>
      </c>
      <c r="D565" s="11" t="s">
        <v>74</v>
      </c>
      <c r="E565" s="11">
        <v>1</v>
      </c>
      <c r="F565" s="44" t="s">
        <v>2157</v>
      </c>
      <c r="G565" s="67" t="s">
        <v>2158</v>
      </c>
      <c r="H565" s="11">
        <v>2022</v>
      </c>
      <c r="I565" s="11">
        <f t="shared" si="23"/>
        <v>50</v>
      </c>
      <c r="J565" s="22">
        <v>50</v>
      </c>
      <c r="K565" s="22"/>
      <c r="L565" s="22"/>
      <c r="M565" s="11" t="s">
        <v>350</v>
      </c>
      <c r="N565" s="11" t="s">
        <v>34</v>
      </c>
      <c r="O565" s="11"/>
      <c r="P565" s="11"/>
    </row>
    <row r="566" s="4" customFormat="1" ht="44" customHeight="1" spans="1:16">
      <c r="A566" s="67" t="s">
        <v>2159</v>
      </c>
      <c r="B566" s="11">
        <v>1</v>
      </c>
      <c r="C566" s="11" t="s">
        <v>24</v>
      </c>
      <c r="D566" s="11" t="s">
        <v>74</v>
      </c>
      <c r="E566" s="11">
        <v>1</v>
      </c>
      <c r="F566" s="44" t="s">
        <v>2160</v>
      </c>
      <c r="G566" s="67" t="s">
        <v>2012</v>
      </c>
      <c r="H566" s="11">
        <v>2022</v>
      </c>
      <c r="I566" s="11">
        <f t="shared" si="23"/>
        <v>28.1</v>
      </c>
      <c r="J566" s="22">
        <v>28.1</v>
      </c>
      <c r="K566" s="22"/>
      <c r="L566" s="22"/>
      <c r="M566" s="11" t="s">
        <v>350</v>
      </c>
      <c r="N566" s="11" t="s">
        <v>34</v>
      </c>
      <c r="O566" s="11"/>
      <c r="P566" s="11"/>
    </row>
    <row r="567" s="4" customFormat="1" ht="44" customHeight="1" spans="1:16">
      <c r="A567" s="67" t="s">
        <v>2161</v>
      </c>
      <c r="B567" s="11">
        <v>1</v>
      </c>
      <c r="C567" s="11" t="s">
        <v>24</v>
      </c>
      <c r="D567" s="11" t="s">
        <v>74</v>
      </c>
      <c r="E567" s="11">
        <v>1</v>
      </c>
      <c r="F567" s="44" t="s">
        <v>2162</v>
      </c>
      <c r="G567" s="67" t="s">
        <v>2163</v>
      </c>
      <c r="H567" s="11">
        <v>2022</v>
      </c>
      <c r="I567" s="11">
        <f t="shared" si="23"/>
        <v>50</v>
      </c>
      <c r="J567" s="22">
        <v>50</v>
      </c>
      <c r="K567" s="22"/>
      <c r="L567" s="22"/>
      <c r="M567" s="11" t="s">
        <v>350</v>
      </c>
      <c r="N567" s="11" t="s">
        <v>34</v>
      </c>
      <c r="O567" s="11"/>
      <c r="P567" s="11"/>
    </row>
    <row r="568" s="4" customFormat="1" ht="44" customHeight="1" spans="1:16">
      <c r="A568" s="67" t="s">
        <v>2164</v>
      </c>
      <c r="B568" s="11">
        <v>1</v>
      </c>
      <c r="C568" s="11" t="s">
        <v>24</v>
      </c>
      <c r="D568" s="11" t="s">
        <v>74</v>
      </c>
      <c r="E568" s="11">
        <v>1</v>
      </c>
      <c r="F568" s="44" t="s">
        <v>2165</v>
      </c>
      <c r="G568" s="67" t="s">
        <v>2166</v>
      </c>
      <c r="H568" s="11">
        <v>2022</v>
      </c>
      <c r="I568" s="11">
        <f t="shared" si="23"/>
        <v>50</v>
      </c>
      <c r="J568" s="22">
        <v>50</v>
      </c>
      <c r="K568" s="22"/>
      <c r="L568" s="22"/>
      <c r="M568" s="11" t="s">
        <v>350</v>
      </c>
      <c r="N568" s="11" t="s">
        <v>34</v>
      </c>
      <c r="O568" s="11"/>
      <c r="P568" s="11"/>
    </row>
    <row r="569" s="4" customFormat="1" ht="44" customHeight="1" spans="1:16">
      <c r="A569" s="67" t="s">
        <v>2167</v>
      </c>
      <c r="B569" s="11">
        <v>1</v>
      </c>
      <c r="C569" s="11" t="s">
        <v>24</v>
      </c>
      <c r="D569" s="11" t="s">
        <v>74</v>
      </c>
      <c r="E569" s="11">
        <v>1</v>
      </c>
      <c r="F569" s="44" t="s">
        <v>2168</v>
      </c>
      <c r="G569" s="67" t="s">
        <v>2169</v>
      </c>
      <c r="H569" s="11">
        <v>2022</v>
      </c>
      <c r="I569" s="11">
        <f t="shared" si="23"/>
        <v>50</v>
      </c>
      <c r="J569" s="22">
        <v>50</v>
      </c>
      <c r="K569" s="22"/>
      <c r="L569" s="22"/>
      <c r="M569" s="11" t="s">
        <v>350</v>
      </c>
      <c r="N569" s="11" t="s">
        <v>34</v>
      </c>
      <c r="O569" s="11"/>
      <c r="P569" s="11"/>
    </row>
    <row r="570" s="4" customFormat="1" ht="63" customHeight="1" spans="1:16">
      <c r="A570" s="67" t="s">
        <v>2170</v>
      </c>
      <c r="B570" s="11">
        <v>1</v>
      </c>
      <c r="C570" s="11" t="s">
        <v>24</v>
      </c>
      <c r="D570" s="11" t="s">
        <v>74</v>
      </c>
      <c r="E570" s="11">
        <v>1</v>
      </c>
      <c r="F570" s="44" t="s">
        <v>2171</v>
      </c>
      <c r="G570" s="67" t="s">
        <v>2172</v>
      </c>
      <c r="H570" s="11">
        <v>2022</v>
      </c>
      <c r="I570" s="11">
        <f t="shared" si="23"/>
        <v>50</v>
      </c>
      <c r="J570" s="22">
        <v>50</v>
      </c>
      <c r="K570" s="22"/>
      <c r="L570" s="22"/>
      <c r="M570" s="11" t="s">
        <v>350</v>
      </c>
      <c r="N570" s="11" t="s">
        <v>34</v>
      </c>
      <c r="O570" s="11"/>
      <c r="P570" s="11"/>
    </row>
    <row r="571" s="4" customFormat="1" ht="44" customHeight="1" spans="1:16">
      <c r="A571" s="67" t="s">
        <v>2173</v>
      </c>
      <c r="B571" s="11">
        <v>1</v>
      </c>
      <c r="C571" s="11" t="s">
        <v>24</v>
      </c>
      <c r="D571" s="11" t="s">
        <v>74</v>
      </c>
      <c r="E571" s="11">
        <v>1</v>
      </c>
      <c r="F571" s="44" t="s">
        <v>2174</v>
      </c>
      <c r="G571" s="67" t="s">
        <v>2175</v>
      </c>
      <c r="H571" s="11">
        <v>2022</v>
      </c>
      <c r="I571" s="11">
        <f t="shared" si="23"/>
        <v>50</v>
      </c>
      <c r="J571" s="22">
        <v>50</v>
      </c>
      <c r="K571" s="22"/>
      <c r="L571" s="22"/>
      <c r="M571" s="11" t="s">
        <v>350</v>
      </c>
      <c r="N571" s="11" t="s">
        <v>34</v>
      </c>
      <c r="O571" s="11"/>
      <c r="P571" s="11"/>
    </row>
    <row r="572" s="4" customFormat="1" ht="44" customHeight="1" spans="1:16">
      <c r="A572" s="67" t="s">
        <v>2176</v>
      </c>
      <c r="B572" s="11">
        <v>1</v>
      </c>
      <c r="C572" s="11" t="s">
        <v>24</v>
      </c>
      <c r="D572" s="11" t="s">
        <v>74</v>
      </c>
      <c r="E572" s="11">
        <v>1</v>
      </c>
      <c r="F572" s="44" t="s">
        <v>2177</v>
      </c>
      <c r="G572" s="67" t="s">
        <v>2039</v>
      </c>
      <c r="H572" s="11">
        <v>2022</v>
      </c>
      <c r="I572" s="11">
        <f t="shared" si="23"/>
        <v>50</v>
      </c>
      <c r="J572" s="22">
        <v>14.78</v>
      </c>
      <c r="K572" s="12">
        <v>35.22</v>
      </c>
      <c r="L572" s="22"/>
      <c r="M572" s="11" t="s">
        <v>350</v>
      </c>
      <c r="N572" s="11" t="s">
        <v>34</v>
      </c>
      <c r="O572" s="11"/>
      <c r="P572" s="11"/>
    </row>
    <row r="573" s="4" customFormat="1" ht="67" customHeight="1" spans="1:16">
      <c r="A573" s="63" t="s">
        <v>2178</v>
      </c>
      <c r="B573" s="11">
        <v>1</v>
      </c>
      <c r="C573" s="11" t="s">
        <v>24</v>
      </c>
      <c r="D573" s="11" t="s">
        <v>74</v>
      </c>
      <c r="E573" s="11">
        <v>1</v>
      </c>
      <c r="F573" s="11" t="s">
        <v>2179</v>
      </c>
      <c r="G573" s="44" t="s">
        <v>70</v>
      </c>
      <c r="H573" s="11">
        <v>2022</v>
      </c>
      <c r="I573" s="11">
        <f t="shared" si="23"/>
        <v>750</v>
      </c>
      <c r="J573" s="22">
        <v>750</v>
      </c>
      <c r="K573" s="22"/>
      <c r="L573" s="22"/>
      <c r="M573" s="11" t="s">
        <v>350</v>
      </c>
      <c r="N573" s="11" t="s">
        <v>34</v>
      </c>
      <c r="O573" s="11"/>
      <c r="P573" s="11"/>
    </row>
    <row r="574" s="4" customFormat="1" ht="78" customHeight="1" spans="1:16">
      <c r="A574" s="63" t="s">
        <v>2180</v>
      </c>
      <c r="B574" s="11">
        <v>1</v>
      </c>
      <c r="C574" s="11" t="s">
        <v>24</v>
      </c>
      <c r="D574" s="11" t="s">
        <v>74</v>
      </c>
      <c r="E574" s="11">
        <v>1</v>
      </c>
      <c r="F574" s="12" t="s">
        <v>2181</v>
      </c>
      <c r="G574" s="44" t="s">
        <v>2182</v>
      </c>
      <c r="H574" s="11">
        <v>2022</v>
      </c>
      <c r="I574" s="11">
        <f t="shared" si="23"/>
        <v>25.57</v>
      </c>
      <c r="J574" s="22">
        <v>25.57</v>
      </c>
      <c r="K574" s="22"/>
      <c r="L574" s="22"/>
      <c r="M574" s="11" t="s">
        <v>350</v>
      </c>
      <c r="N574" s="11" t="s">
        <v>34</v>
      </c>
      <c r="O574" s="11"/>
      <c r="P574" s="11"/>
    </row>
    <row r="575" s="3" customFormat="1" ht="30" customHeight="1" spans="1:16">
      <c r="A575" s="10" t="s">
        <v>2608</v>
      </c>
      <c r="B575" s="10">
        <f>B576+B577+B579+B580+B582+B583</f>
        <v>4</v>
      </c>
      <c r="C575" s="10" t="s">
        <v>20</v>
      </c>
      <c r="D575" s="10" t="s">
        <v>20</v>
      </c>
      <c r="E575" s="10" t="s">
        <v>20</v>
      </c>
      <c r="F575" s="10" t="s">
        <v>20</v>
      </c>
      <c r="G575" s="10" t="s">
        <v>20</v>
      </c>
      <c r="H575" s="10" t="s">
        <v>20</v>
      </c>
      <c r="I575" s="20">
        <f t="shared" si="23"/>
        <v>560</v>
      </c>
      <c r="J575" s="20">
        <f>J576+J577+J579+J580+J582+J583</f>
        <v>0</v>
      </c>
      <c r="K575" s="20">
        <f>K576+K577+K579+K580+K582+K583</f>
        <v>560</v>
      </c>
      <c r="L575" s="20">
        <f>L576+L577+L579+L580+L582+L583</f>
        <v>0</v>
      </c>
      <c r="M575" s="10" t="s">
        <v>20</v>
      </c>
      <c r="N575" s="10"/>
      <c r="O575" s="10"/>
      <c r="P575" s="10"/>
    </row>
    <row r="576" s="3" customFormat="1" ht="30" customHeight="1" spans="1:16">
      <c r="A576" s="26" t="s">
        <v>2609</v>
      </c>
      <c r="B576" s="11"/>
      <c r="C576" s="11" t="s">
        <v>20</v>
      </c>
      <c r="D576" s="11" t="s">
        <v>20</v>
      </c>
      <c r="E576" s="11" t="s">
        <v>20</v>
      </c>
      <c r="F576" s="11" t="s">
        <v>20</v>
      </c>
      <c r="G576" s="11" t="s">
        <v>20</v>
      </c>
      <c r="H576" s="11" t="s">
        <v>20</v>
      </c>
      <c r="I576" s="22">
        <f t="shared" si="23"/>
        <v>0</v>
      </c>
      <c r="J576" s="22"/>
      <c r="K576" s="22"/>
      <c r="L576" s="22"/>
      <c r="M576" s="11" t="s">
        <v>20</v>
      </c>
      <c r="N576" s="11" t="s">
        <v>20</v>
      </c>
      <c r="O576" s="11" t="s">
        <v>20</v>
      </c>
      <c r="P576" s="11"/>
    </row>
    <row r="577" s="3" customFormat="1" ht="30" customHeight="1" spans="1:16">
      <c r="A577" s="26" t="s">
        <v>2610</v>
      </c>
      <c r="B577" s="11">
        <f>B578</f>
        <v>1</v>
      </c>
      <c r="C577" s="11" t="s">
        <v>20</v>
      </c>
      <c r="D577" s="11" t="s">
        <v>20</v>
      </c>
      <c r="E577" s="11" t="s">
        <v>20</v>
      </c>
      <c r="F577" s="11" t="s">
        <v>20</v>
      </c>
      <c r="G577" s="11" t="s">
        <v>20</v>
      </c>
      <c r="H577" s="11" t="s">
        <v>20</v>
      </c>
      <c r="I577" s="22">
        <f t="shared" si="23"/>
        <v>200</v>
      </c>
      <c r="J577" s="11">
        <f>J578</f>
        <v>0</v>
      </c>
      <c r="K577" s="11">
        <f>K578</f>
        <v>200</v>
      </c>
      <c r="L577" s="11">
        <f>L578</f>
        <v>0</v>
      </c>
      <c r="M577" s="11" t="s">
        <v>20</v>
      </c>
      <c r="N577" s="11" t="s">
        <v>20</v>
      </c>
      <c r="O577" s="11" t="s">
        <v>20</v>
      </c>
      <c r="P577" s="11"/>
    </row>
    <row r="578" s="4" customFormat="1" ht="60" customHeight="1" spans="1:16">
      <c r="A578" s="11" t="s">
        <v>2611</v>
      </c>
      <c r="B578" s="11">
        <v>1</v>
      </c>
      <c r="C578" s="11" t="s">
        <v>24</v>
      </c>
      <c r="D578" s="11" t="s">
        <v>278</v>
      </c>
      <c r="E578" s="11">
        <v>500</v>
      </c>
      <c r="F578" s="11" t="s">
        <v>2612</v>
      </c>
      <c r="G578" s="11" t="s">
        <v>168</v>
      </c>
      <c r="H578" s="11">
        <v>2022</v>
      </c>
      <c r="I578" s="11">
        <f t="shared" si="23"/>
        <v>200</v>
      </c>
      <c r="J578" s="22"/>
      <c r="K578" s="22">
        <v>200</v>
      </c>
      <c r="L578" s="22"/>
      <c r="M578" s="11" t="s">
        <v>2613</v>
      </c>
      <c r="N578" s="11" t="s">
        <v>34</v>
      </c>
      <c r="O578" s="11" t="s">
        <v>35</v>
      </c>
      <c r="P578" s="11"/>
    </row>
    <row r="579" s="3" customFormat="1" ht="30" customHeight="1" spans="1:16">
      <c r="A579" s="26" t="s">
        <v>2614</v>
      </c>
      <c r="B579" s="11"/>
      <c r="C579" s="11" t="s">
        <v>20</v>
      </c>
      <c r="D579" s="11" t="s">
        <v>20</v>
      </c>
      <c r="E579" s="11" t="s">
        <v>20</v>
      </c>
      <c r="F579" s="11" t="s">
        <v>20</v>
      </c>
      <c r="G579" s="11" t="s">
        <v>20</v>
      </c>
      <c r="H579" s="11" t="s">
        <v>20</v>
      </c>
      <c r="I579" s="22">
        <f t="shared" si="23"/>
        <v>0</v>
      </c>
      <c r="J579" s="22"/>
      <c r="K579" s="22"/>
      <c r="L579" s="22"/>
      <c r="M579" s="11" t="s">
        <v>20</v>
      </c>
      <c r="N579" s="11" t="s">
        <v>20</v>
      </c>
      <c r="O579" s="11" t="s">
        <v>20</v>
      </c>
      <c r="P579" s="11"/>
    </row>
    <row r="580" s="3" customFormat="1" ht="30" customHeight="1" spans="1:16">
      <c r="A580" s="26" t="s">
        <v>2615</v>
      </c>
      <c r="B580" s="11">
        <f>B581</f>
        <v>1</v>
      </c>
      <c r="C580" s="11" t="s">
        <v>20</v>
      </c>
      <c r="D580" s="11" t="s">
        <v>20</v>
      </c>
      <c r="E580" s="11" t="s">
        <v>20</v>
      </c>
      <c r="F580" s="11" t="s">
        <v>20</v>
      </c>
      <c r="G580" s="11" t="s">
        <v>20</v>
      </c>
      <c r="H580" s="11" t="s">
        <v>20</v>
      </c>
      <c r="I580" s="22">
        <f t="shared" si="23"/>
        <v>60</v>
      </c>
      <c r="J580" s="11">
        <f>J581</f>
        <v>0</v>
      </c>
      <c r="K580" s="11">
        <f>K581</f>
        <v>60</v>
      </c>
      <c r="L580" s="11">
        <f>L581</f>
        <v>0</v>
      </c>
      <c r="M580" s="11" t="s">
        <v>20</v>
      </c>
      <c r="N580" s="11" t="s">
        <v>20</v>
      </c>
      <c r="O580" s="11" t="s">
        <v>20</v>
      </c>
      <c r="P580" s="11"/>
    </row>
    <row r="581" s="4" customFormat="1" ht="51" customHeight="1" spans="1:16">
      <c r="A581" s="11" t="s">
        <v>2617</v>
      </c>
      <c r="B581" s="11">
        <v>1</v>
      </c>
      <c r="C581" s="11" t="s">
        <v>24</v>
      </c>
      <c r="D581" s="11" t="s">
        <v>245</v>
      </c>
      <c r="E581" s="11">
        <v>1</v>
      </c>
      <c r="F581" s="11" t="s">
        <v>2975</v>
      </c>
      <c r="G581" s="11" t="s">
        <v>194</v>
      </c>
      <c r="H581" s="11">
        <v>2022</v>
      </c>
      <c r="I581" s="11">
        <f t="shared" si="23"/>
        <v>60</v>
      </c>
      <c r="J581" s="22">
        <v>0</v>
      </c>
      <c r="K581" s="22">
        <v>60</v>
      </c>
      <c r="L581" s="22"/>
      <c r="M581" s="11" t="s">
        <v>2619</v>
      </c>
      <c r="N581" s="11" t="s">
        <v>34</v>
      </c>
      <c r="O581" s="11" t="s">
        <v>35</v>
      </c>
      <c r="P581" s="11"/>
    </row>
    <row r="582" s="3" customFormat="1" ht="30" customHeight="1" spans="1:16">
      <c r="A582" s="26" t="s">
        <v>2630</v>
      </c>
      <c r="B582" s="11"/>
      <c r="C582" s="11" t="s">
        <v>20</v>
      </c>
      <c r="D582" s="11" t="s">
        <v>20</v>
      </c>
      <c r="E582" s="11" t="s">
        <v>20</v>
      </c>
      <c r="F582" s="11" t="s">
        <v>20</v>
      </c>
      <c r="G582" s="11" t="s">
        <v>20</v>
      </c>
      <c r="H582" s="11" t="s">
        <v>20</v>
      </c>
      <c r="I582" s="22">
        <f t="shared" si="23"/>
        <v>0</v>
      </c>
      <c r="J582" s="22"/>
      <c r="K582" s="22"/>
      <c r="L582" s="22"/>
      <c r="M582" s="11" t="s">
        <v>20</v>
      </c>
      <c r="N582" s="11" t="s">
        <v>20</v>
      </c>
      <c r="O582" s="11" t="s">
        <v>20</v>
      </c>
      <c r="P582" s="11"/>
    </row>
    <row r="583" s="3" customFormat="1" ht="30" customHeight="1" spans="1:16">
      <c r="A583" s="26" t="s">
        <v>2631</v>
      </c>
      <c r="B583" s="11">
        <f>B584+B585</f>
        <v>2</v>
      </c>
      <c r="C583" s="11" t="s">
        <v>20</v>
      </c>
      <c r="D583" s="11" t="s">
        <v>20</v>
      </c>
      <c r="E583" s="11" t="s">
        <v>20</v>
      </c>
      <c r="F583" s="11" t="s">
        <v>20</v>
      </c>
      <c r="G583" s="11" t="s">
        <v>20</v>
      </c>
      <c r="H583" s="11" t="s">
        <v>20</v>
      </c>
      <c r="I583" s="22">
        <f t="shared" si="23"/>
        <v>300</v>
      </c>
      <c r="J583" s="11">
        <f>J584+J585</f>
        <v>0</v>
      </c>
      <c r="K583" s="11">
        <f>K584+K585</f>
        <v>300</v>
      </c>
      <c r="L583" s="11">
        <f>L584+L585</f>
        <v>0</v>
      </c>
      <c r="M583" s="11" t="s">
        <v>20</v>
      </c>
      <c r="N583" s="11" t="s">
        <v>20</v>
      </c>
      <c r="O583" s="11" t="s">
        <v>20</v>
      </c>
      <c r="P583" s="11"/>
    </row>
    <row r="584" s="4" customFormat="1" ht="114" customHeight="1" spans="1:16">
      <c r="A584" s="11" t="s">
        <v>2633</v>
      </c>
      <c r="B584" s="11">
        <v>1</v>
      </c>
      <c r="C584" s="11" t="s">
        <v>24</v>
      </c>
      <c r="D584" s="11" t="s">
        <v>278</v>
      </c>
      <c r="E584" s="11">
        <v>6499</v>
      </c>
      <c r="F584" s="11" t="s">
        <v>2634</v>
      </c>
      <c r="G584" s="11" t="s">
        <v>159</v>
      </c>
      <c r="H584" s="11">
        <v>2022</v>
      </c>
      <c r="I584" s="11">
        <f t="shared" si="23"/>
        <v>200</v>
      </c>
      <c r="J584" s="22"/>
      <c r="K584" s="22">
        <v>200</v>
      </c>
      <c r="L584" s="22"/>
      <c r="M584" s="11" t="s">
        <v>350</v>
      </c>
      <c r="N584" s="11" t="s">
        <v>34</v>
      </c>
      <c r="O584" s="11" t="s">
        <v>35</v>
      </c>
      <c r="P584" s="11"/>
    </row>
    <row r="585" s="4" customFormat="1" ht="75" customHeight="1" spans="1:16">
      <c r="A585" s="11" t="s">
        <v>2635</v>
      </c>
      <c r="B585" s="11">
        <v>1</v>
      </c>
      <c r="C585" s="11" t="s">
        <v>24</v>
      </c>
      <c r="D585" s="11" t="s">
        <v>278</v>
      </c>
      <c r="E585" s="11">
        <v>453.15</v>
      </c>
      <c r="F585" s="11" t="s">
        <v>2636</v>
      </c>
      <c r="G585" s="11" t="s">
        <v>176</v>
      </c>
      <c r="H585" s="11">
        <v>2022</v>
      </c>
      <c r="I585" s="11">
        <f t="shared" si="23"/>
        <v>100</v>
      </c>
      <c r="J585" s="22"/>
      <c r="K585" s="22">
        <v>100</v>
      </c>
      <c r="L585" s="22"/>
      <c r="M585" s="11" t="s">
        <v>350</v>
      </c>
      <c r="N585" s="11" t="s">
        <v>34</v>
      </c>
      <c r="O585" s="11" t="s">
        <v>35</v>
      </c>
      <c r="P585" s="11"/>
    </row>
    <row r="586" s="3" customFormat="1" ht="30" customHeight="1" spans="1:16">
      <c r="A586" s="10" t="s">
        <v>2637</v>
      </c>
      <c r="B586" s="10"/>
      <c r="C586" s="10" t="s">
        <v>20</v>
      </c>
      <c r="D586" s="10" t="s">
        <v>20</v>
      </c>
      <c r="E586" s="10" t="s">
        <v>20</v>
      </c>
      <c r="F586" s="10" t="s">
        <v>20</v>
      </c>
      <c r="G586" s="10" t="s">
        <v>20</v>
      </c>
      <c r="H586" s="10" t="s">
        <v>20</v>
      </c>
      <c r="I586" s="20">
        <f t="shared" si="23"/>
        <v>8538.42</v>
      </c>
      <c r="J586" s="20">
        <f>J587+J620+J633+J645</f>
        <v>2725.56</v>
      </c>
      <c r="K586" s="20">
        <f>K587+K620+K633+K645</f>
        <v>5812.86</v>
      </c>
      <c r="L586" s="20">
        <f>L587+L620+L633+L645</f>
        <v>0</v>
      </c>
      <c r="M586" s="10" t="s">
        <v>20</v>
      </c>
      <c r="N586" s="10" t="s">
        <v>20</v>
      </c>
      <c r="O586" s="10" t="s">
        <v>20</v>
      </c>
      <c r="P586" s="10"/>
    </row>
    <row r="587" s="3" customFormat="1" ht="30" customHeight="1" spans="1:16">
      <c r="A587" s="11" t="s">
        <v>2638</v>
      </c>
      <c r="B587" s="11">
        <f>SUM(B588:B619)</f>
        <v>32</v>
      </c>
      <c r="C587" s="11" t="s">
        <v>20</v>
      </c>
      <c r="D587" s="11" t="s">
        <v>20</v>
      </c>
      <c r="E587" s="11" t="s">
        <v>20</v>
      </c>
      <c r="F587" s="11" t="s">
        <v>20</v>
      </c>
      <c r="G587" s="11" t="s">
        <v>20</v>
      </c>
      <c r="H587" s="11" t="s">
        <v>20</v>
      </c>
      <c r="I587" s="22">
        <f t="shared" ref="I587:L587" si="24">SUM(I588:I619)</f>
        <v>3207.19</v>
      </c>
      <c r="J587" s="11">
        <f t="shared" si="24"/>
        <v>1192.76</v>
      </c>
      <c r="K587" s="11">
        <f t="shared" si="24"/>
        <v>2014.43</v>
      </c>
      <c r="L587" s="11">
        <f t="shared" si="24"/>
        <v>0</v>
      </c>
      <c r="M587" s="11" t="s">
        <v>20</v>
      </c>
      <c r="N587" s="11" t="s">
        <v>20</v>
      </c>
      <c r="O587" s="11" t="s">
        <v>20</v>
      </c>
      <c r="P587" s="11"/>
    </row>
    <row r="588" s="3" customFormat="1" ht="45" customHeight="1" spans="1:16">
      <c r="A588" s="11" t="s">
        <v>2976</v>
      </c>
      <c r="B588" s="11">
        <v>1</v>
      </c>
      <c r="C588" s="11" t="s">
        <v>24</v>
      </c>
      <c r="D588" s="11" t="s">
        <v>78</v>
      </c>
      <c r="E588" s="11">
        <v>6</v>
      </c>
      <c r="F588" s="11" t="s">
        <v>2977</v>
      </c>
      <c r="G588" s="11" t="s">
        <v>32</v>
      </c>
      <c r="H588" s="11">
        <v>2022</v>
      </c>
      <c r="I588" s="22">
        <f t="shared" si="23"/>
        <v>9.6</v>
      </c>
      <c r="J588" s="22"/>
      <c r="K588" s="22">
        <v>9.6</v>
      </c>
      <c r="L588" s="22"/>
      <c r="M588" s="11" t="s">
        <v>1884</v>
      </c>
      <c r="N588" s="11" t="s">
        <v>42</v>
      </c>
      <c r="O588" s="11" t="s">
        <v>35</v>
      </c>
      <c r="P588" s="11"/>
    </row>
    <row r="589" s="3" customFormat="1" ht="45" customHeight="1" spans="1:16">
      <c r="A589" s="11" t="s">
        <v>2978</v>
      </c>
      <c r="B589" s="11">
        <v>1</v>
      </c>
      <c r="C589" s="11" t="s">
        <v>24</v>
      </c>
      <c r="D589" s="11" t="s">
        <v>78</v>
      </c>
      <c r="E589" s="11">
        <v>10</v>
      </c>
      <c r="F589" s="11" t="s">
        <v>2667</v>
      </c>
      <c r="G589" s="11" t="s">
        <v>194</v>
      </c>
      <c r="H589" s="11">
        <v>2022</v>
      </c>
      <c r="I589" s="22">
        <f t="shared" si="23"/>
        <v>16</v>
      </c>
      <c r="J589" s="22"/>
      <c r="K589" s="22">
        <v>16</v>
      </c>
      <c r="L589" s="22"/>
      <c r="M589" s="11" t="s">
        <v>1884</v>
      </c>
      <c r="N589" s="11" t="s">
        <v>42</v>
      </c>
      <c r="O589" s="11" t="s">
        <v>35</v>
      </c>
      <c r="P589" s="11"/>
    </row>
    <row r="590" s="3" customFormat="1" ht="45" customHeight="1" spans="1:16">
      <c r="A590" s="11" t="s">
        <v>2979</v>
      </c>
      <c r="B590" s="11">
        <v>1</v>
      </c>
      <c r="C590" s="11" t="s">
        <v>24</v>
      </c>
      <c r="D590" s="11" t="s">
        <v>78</v>
      </c>
      <c r="E590" s="11">
        <v>12</v>
      </c>
      <c r="F590" s="11" t="s">
        <v>2649</v>
      </c>
      <c r="G590" s="11" t="s">
        <v>159</v>
      </c>
      <c r="H590" s="11">
        <v>2022</v>
      </c>
      <c r="I590" s="22">
        <f t="shared" si="23"/>
        <v>19.2</v>
      </c>
      <c r="J590" s="22"/>
      <c r="K590" s="22">
        <v>19.2</v>
      </c>
      <c r="L590" s="22"/>
      <c r="M590" s="11" t="s">
        <v>1884</v>
      </c>
      <c r="N590" s="11" t="s">
        <v>42</v>
      </c>
      <c r="O590" s="11" t="s">
        <v>35</v>
      </c>
      <c r="P590" s="11"/>
    </row>
    <row r="591" s="3" customFormat="1" ht="45" customHeight="1" spans="1:16">
      <c r="A591" s="11" t="s">
        <v>2980</v>
      </c>
      <c r="B591" s="11">
        <v>1</v>
      </c>
      <c r="C591" s="11" t="s">
        <v>24</v>
      </c>
      <c r="D591" s="11" t="s">
        <v>78</v>
      </c>
      <c r="E591" s="11">
        <v>21</v>
      </c>
      <c r="F591" s="11" t="s">
        <v>2647</v>
      </c>
      <c r="G591" s="11" t="s">
        <v>179</v>
      </c>
      <c r="H591" s="11">
        <v>2022</v>
      </c>
      <c r="I591" s="22">
        <f t="shared" si="23"/>
        <v>33.6</v>
      </c>
      <c r="J591" s="22"/>
      <c r="K591" s="22">
        <v>33.6</v>
      </c>
      <c r="L591" s="22"/>
      <c r="M591" s="11" t="s">
        <v>1884</v>
      </c>
      <c r="N591" s="11" t="s">
        <v>42</v>
      </c>
      <c r="O591" s="11" t="s">
        <v>35</v>
      </c>
      <c r="P591" s="11"/>
    </row>
    <row r="592" s="3" customFormat="1" ht="45" customHeight="1" spans="1:16">
      <c r="A592" s="11" t="s">
        <v>2981</v>
      </c>
      <c r="B592" s="11">
        <v>1</v>
      </c>
      <c r="C592" s="11" t="s">
        <v>24</v>
      </c>
      <c r="D592" s="11" t="s">
        <v>78</v>
      </c>
      <c r="E592" s="11">
        <v>7</v>
      </c>
      <c r="F592" s="11" t="s">
        <v>2977</v>
      </c>
      <c r="G592" s="11" t="s">
        <v>191</v>
      </c>
      <c r="H592" s="11">
        <v>2022</v>
      </c>
      <c r="I592" s="22">
        <f t="shared" si="23"/>
        <v>11.2</v>
      </c>
      <c r="J592" s="22"/>
      <c r="K592" s="22">
        <v>11.2</v>
      </c>
      <c r="L592" s="22"/>
      <c r="M592" s="11" t="s">
        <v>1884</v>
      </c>
      <c r="N592" s="11" t="s">
        <v>42</v>
      </c>
      <c r="O592" s="11" t="s">
        <v>35</v>
      </c>
      <c r="P592" s="11"/>
    </row>
    <row r="593" s="3" customFormat="1" ht="45" customHeight="1" spans="1:16">
      <c r="A593" s="11" t="s">
        <v>2982</v>
      </c>
      <c r="B593" s="11">
        <v>1</v>
      </c>
      <c r="C593" s="11" t="s">
        <v>24</v>
      </c>
      <c r="D593" s="11" t="s">
        <v>78</v>
      </c>
      <c r="E593" s="11">
        <v>19</v>
      </c>
      <c r="F593" s="11" t="s">
        <v>2645</v>
      </c>
      <c r="G593" s="11" t="s">
        <v>188</v>
      </c>
      <c r="H593" s="11">
        <v>2022</v>
      </c>
      <c r="I593" s="22">
        <f t="shared" si="23"/>
        <v>30.4</v>
      </c>
      <c r="J593" s="22"/>
      <c r="K593" s="22">
        <v>30.4</v>
      </c>
      <c r="L593" s="22"/>
      <c r="M593" s="11" t="s">
        <v>1884</v>
      </c>
      <c r="N593" s="11" t="s">
        <v>42</v>
      </c>
      <c r="O593" s="11" t="s">
        <v>35</v>
      </c>
      <c r="P593" s="11"/>
    </row>
    <row r="594" s="3" customFormat="1" ht="45" customHeight="1" spans="1:16">
      <c r="A594" s="11" t="s">
        <v>2983</v>
      </c>
      <c r="B594" s="11">
        <v>1</v>
      </c>
      <c r="C594" s="11" t="s">
        <v>24</v>
      </c>
      <c r="D594" s="11" t="s">
        <v>78</v>
      </c>
      <c r="E594" s="11">
        <v>29</v>
      </c>
      <c r="F594" s="11" t="s">
        <v>2984</v>
      </c>
      <c r="G594" s="11" t="s">
        <v>58</v>
      </c>
      <c r="H594" s="11">
        <v>2022</v>
      </c>
      <c r="I594" s="22">
        <f t="shared" si="23"/>
        <v>46.4</v>
      </c>
      <c r="J594" s="22"/>
      <c r="K594" s="22">
        <v>46.4</v>
      </c>
      <c r="L594" s="22"/>
      <c r="M594" s="11" t="s">
        <v>1884</v>
      </c>
      <c r="N594" s="11" t="s">
        <v>42</v>
      </c>
      <c r="O594" s="11" t="s">
        <v>35</v>
      </c>
      <c r="P594" s="11"/>
    </row>
    <row r="595" s="3" customFormat="1" ht="45" customHeight="1" spans="1:16">
      <c r="A595" s="11" t="s">
        <v>2985</v>
      </c>
      <c r="B595" s="11">
        <v>1</v>
      </c>
      <c r="C595" s="11" t="s">
        <v>24</v>
      </c>
      <c r="D595" s="11" t="s">
        <v>78</v>
      </c>
      <c r="E595" s="11">
        <v>24</v>
      </c>
      <c r="F595" s="11" t="s">
        <v>2655</v>
      </c>
      <c r="G595" s="11" t="s">
        <v>162</v>
      </c>
      <c r="H595" s="11">
        <v>2022</v>
      </c>
      <c r="I595" s="22">
        <f t="shared" si="23"/>
        <v>38.4</v>
      </c>
      <c r="J595" s="22"/>
      <c r="K595" s="22">
        <v>38.4</v>
      </c>
      <c r="L595" s="22"/>
      <c r="M595" s="11" t="s">
        <v>1884</v>
      </c>
      <c r="N595" s="11" t="s">
        <v>42</v>
      </c>
      <c r="O595" s="11" t="s">
        <v>35</v>
      </c>
      <c r="P595" s="11"/>
    </row>
    <row r="596" s="3" customFormat="1" ht="45" customHeight="1" spans="1:16">
      <c r="A596" s="11" t="s">
        <v>2986</v>
      </c>
      <c r="B596" s="11">
        <v>1</v>
      </c>
      <c r="C596" s="11" t="s">
        <v>24</v>
      </c>
      <c r="D596" s="11" t="s">
        <v>78</v>
      </c>
      <c r="E596" s="11">
        <v>8</v>
      </c>
      <c r="F596" s="11" t="s">
        <v>2657</v>
      </c>
      <c r="G596" s="11" t="s">
        <v>257</v>
      </c>
      <c r="H596" s="11">
        <v>2022</v>
      </c>
      <c r="I596" s="22">
        <f t="shared" si="23"/>
        <v>12.8</v>
      </c>
      <c r="J596" s="22"/>
      <c r="K596" s="22">
        <v>12.8</v>
      </c>
      <c r="L596" s="22"/>
      <c r="M596" s="11" t="s">
        <v>1884</v>
      </c>
      <c r="N596" s="11" t="s">
        <v>42</v>
      </c>
      <c r="O596" s="11" t="s">
        <v>35</v>
      </c>
      <c r="P596" s="11"/>
    </row>
    <row r="597" s="3" customFormat="1" ht="45" customHeight="1" spans="1:16">
      <c r="A597" s="11" t="s">
        <v>2987</v>
      </c>
      <c r="B597" s="11">
        <v>1</v>
      </c>
      <c r="C597" s="11" t="s">
        <v>24</v>
      </c>
      <c r="D597" s="11" t="s">
        <v>78</v>
      </c>
      <c r="E597" s="11">
        <v>10</v>
      </c>
      <c r="F597" s="11" t="s">
        <v>2667</v>
      </c>
      <c r="G597" s="11" t="s">
        <v>165</v>
      </c>
      <c r="H597" s="11">
        <v>2022</v>
      </c>
      <c r="I597" s="22">
        <f t="shared" si="23"/>
        <v>16</v>
      </c>
      <c r="J597" s="22"/>
      <c r="K597" s="22">
        <v>16</v>
      </c>
      <c r="L597" s="22"/>
      <c r="M597" s="11" t="s">
        <v>1884</v>
      </c>
      <c r="N597" s="11" t="s">
        <v>42</v>
      </c>
      <c r="O597" s="11" t="s">
        <v>35</v>
      </c>
      <c r="P597" s="11"/>
    </row>
    <row r="598" s="3" customFormat="1" ht="45" customHeight="1" spans="1:16">
      <c r="A598" s="11" t="s">
        <v>2988</v>
      </c>
      <c r="B598" s="11">
        <v>1</v>
      </c>
      <c r="C598" s="11" t="s">
        <v>24</v>
      </c>
      <c r="D598" s="11" t="s">
        <v>78</v>
      </c>
      <c r="E598" s="11">
        <v>6</v>
      </c>
      <c r="F598" s="11" t="s">
        <v>2660</v>
      </c>
      <c r="G598" s="11" t="s">
        <v>168</v>
      </c>
      <c r="H598" s="11">
        <v>2022</v>
      </c>
      <c r="I598" s="22">
        <f t="shared" si="23"/>
        <v>9.6</v>
      </c>
      <c r="J598" s="22"/>
      <c r="K598" s="22">
        <v>9.6</v>
      </c>
      <c r="L598" s="22"/>
      <c r="M598" s="11" t="s">
        <v>1884</v>
      </c>
      <c r="N598" s="11" t="s">
        <v>42</v>
      </c>
      <c r="O598" s="11" t="s">
        <v>35</v>
      </c>
      <c r="P598" s="11"/>
    </row>
    <row r="599" s="3" customFormat="1" ht="45" customHeight="1" spans="1:16">
      <c r="A599" s="11" t="s">
        <v>2989</v>
      </c>
      <c r="B599" s="11">
        <v>1</v>
      </c>
      <c r="C599" s="11" t="s">
        <v>24</v>
      </c>
      <c r="D599" s="11" t="s">
        <v>78</v>
      </c>
      <c r="E599" s="11">
        <v>19</v>
      </c>
      <c r="F599" s="11" t="s">
        <v>2645</v>
      </c>
      <c r="G599" s="11" t="s">
        <v>182</v>
      </c>
      <c r="H599" s="11">
        <v>2022</v>
      </c>
      <c r="I599" s="22">
        <f t="shared" si="23"/>
        <v>30.4</v>
      </c>
      <c r="J599" s="22"/>
      <c r="K599" s="22">
        <v>30.4</v>
      </c>
      <c r="L599" s="22"/>
      <c r="M599" s="11" t="s">
        <v>1884</v>
      </c>
      <c r="N599" s="11" t="s">
        <v>42</v>
      </c>
      <c r="O599" s="11" t="s">
        <v>35</v>
      </c>
      <c r="P599" s="11"/>
    </row>
    <row r="600" s="3" customFormat="1" ht="45" customHeight="1" spans="1:16">
      <c r="A600" s="11" t="s">
        <v>2990</v>
      </c>
      <c r="B600" s="11">
        <v>1</v>
      </c>
      <c r="C600" s="11" t="s">
        <v>24</v>
      </c>
      <c r="D600" s="11" t="s">
        <v>78</v>
      </c>
      <c r="E600" s="11">
        <v>18</v>
      </c>
      <c r="F600" s="11" t="s">
        <v>2991</v>
      </c>
      <c r="G600" s="11" t="s">
        <v>173</v>
      </c>
      <c r="H600" s="11">
        <v>2022</v>
      </c>
      <c r="I600" s="22">
        <f t="shared" si="23"/>
        <v>28.8</v>
      </c>
      <c r="J600" s="22"/>
      <c r="K600" s="22">
        <v>28.8</v>
      </c>
      <c r="L600" s="22"/>
      <c r="M600" s="11" t="s">
        <v>1884</v>
      </c>
      <c r="N600" s="11" t="s">
        <v>42</v>
      </c>
      <c r="O600" s="11" t="s">
        <v>35</v>
      </c>
      <c r="P600" s="11"/>
    </row>
    <row r="601" s="3" customFormat="1" ht="45" customHeight="1" spans="1:16">
      <c r="A601" s="11" t="s">
        <v>2992</v>
      </c>
      <c r="B601" s="11">
        <v>1</v>
      </c>
      <c r="C601" s="11" t="s">
        <v>24</v>
      </c>
      <c r="D601" s="11" t="s">
        <v>78</v>
      </c>
      <c r="E601" s="11">
        <v>2</v>
      </c>
      <c r="F601" s="11" t="s">
        <v>2665</v>
      </c>
      <c r="G601" s="11" t="s">
        <v>176</v>
      </c>
      <c r="H601" s="11">
        <v>2022</v>
      </c>
      <c r="I601" s="22">
        <f t="shared" si="23"/>
        <v>3.2</v>
      </c>
      <c r="J601" s="22"/>
      <c r="K601" s="22">
        <v>3.2</v>
      </c>
      <c r="L601" s="22"/>
      <c r="M601" s="11" t="s">
        <v>1884</v>
      </c>
      <c r="N601" s="11" t="s">
        <v>42</v>
      </c>
      <c r="O601" s="11" t="s">
        <v>35</v>
      </c>
      <c r="P601" s="11"/>
    </row>
    <row r="602" s="3" customFormat="1" ht="45" customHeight="1" spans="1:16">
      <c r="A602" s="11" t="s">
        <v>2993</v>
      </c>
      <c r="B602" s="11">
        <v>1</v>
      </c>
      <c r="C602" s="11" t="s">
        <v>24</v>
      </c>
      <c r="D602" s="11" t="s">
        <v>78</v>
      </c>
      <c r="E602" s="11">
        <v>4</v>
      </c>
      <c r="F602" s="11" t="s">
        <v>2994</v>
      </c>
      <c r="G602" s="11" t="s">
        <v>185</v>
      </c>
      <c r="H602" s="11">
        <v>2022</v>
      </c>
      <c r="I602" s="22">
        <f t="shared" si="23"/>
        <v>6.4</v>
      </c>
      <c r="J602" s="22"/>
      <c r="K602" s="22">
        <v>6.4</v>
      </c>
      <c r="L602" s="22"/>
      <c r="M602" s="11" t="s">
        <v>1884</v>
      </c>
      <c r="N602" s="11" t="s">
        <v>42</v>
      </c>
      <c r="O602" s="11" t="s">
        <v>35</v>
      </c>
      <c r="P602" s="11"/>
    </row>
    <row r="603" s="3" customFormat="1" ht="45" customHeight="1" spans="1:16">
      <c r="A603" s="11" t="s">
        <v>2995</v>
      </c>
      <c r="B603" s="11">
        <v>1</v>
      </c>
      <c r="C603" s="11" t="s">
        <v>24</v>
      </c>
      <c r="D603" s="11" t="s">
        <v>78</v>
      </c>
      <c r="E603" s="11">
        <v>2</v>
      </c>
      <c r="F603" s="11" t="s">
        <v>2996</v>
      </c>
      <c r="G603" s="11" t="s">
        <v>303</v>
      </c>
      <c r="H603" s="11">
        <v>2022</v>
      </c>
      <c r="I603" s="22">
        <f t="shared" si="23"/>
        <v>3.2</v>
      </c>
      <c r="J603" s="22"/>
      <c r="K603" s="22">
        <v>3.2</v>
      </c>
      <c r="L603" s="22"/>
      <c r="M603" s="11" t="s">
        <v>1884</v>
      </c>
      <c r="N603" s="11" t="s">
        <v>42</v>
      </c>
      <c r="O603" s="11" t="s">
        <v>35</v>
      </c>
      <c r="P603" s="11"/>
    </row>
    <row r="604" s="3" customFormat="1" ht="45" customHeight="1" spans="1:16">
      <c r="A604" s="11" t="s">
        <v>2997</v>
      </c>
      <c r="B604" s="11">
        <v>1</v>
      </c>
      <c r="C604" s="11" t="s">
        <v>24</v>
      </c>
      <c r="D604" s="11" t="s">
        <v>78</v>
      </c>
      <c r="E604" s="11">
        <v>12</v>
      </c>
      <c r="F604" s="11" t="s">
        <v>2649</v>
      </c>
      <c r="G604" s="11" t="s">
        <v>425</v>
      </c>
      <c r="H604" s="11">
        <v>2022</v>
      </c>
      <c r="I604" s="22">
        <f t="shared" si="23"/>
        <v>19.2</v>
      </c>
      <c r="J604" s="22"/>
      <c r="K604" s="22">
        <v>19.2</v>
      </c>
      <c r="L604" s="22"/>
      <c r="M604" s="11" t="s">
        <v>1884</v>
      </c>
      <c r="N604" s="11" t="s">
        <v>42</v>
      </c>
      <c r="O604" s="11" t="s">
        <v>35</v>
      </c>
      <c r="P604" s="11"/>
    </row>
    <row r="605" s="3" customFormat="1" ht="45" customHeight="1" spans="1:16">
      <c r="A605" s="11" t="s">
        <v>2998</v>
      </c>
      <c r="B605" s="11">
        <v>1</v>
      </c>
      <c r="C605" s="11" t="s">
        <v>24</v>
      </c>
      <c r="D605" s="11" t="s">
        <v>78</v>
      </c>
      <c r="E605" s="11">
        <v>10</v>
      </c>
      <c r="F605" s="11" t="s">
        <v>2667</v>
      </c>
      <c r="G605" s="11" t="s">
        <v>229</v>
      </c>
      <c r="H605" s="11">
        <v>2022</v>
      </c>
      <c r="I605" s="22">
        <f t="shared" ref="I605:I619" si="25">J605+K605+L605</f>
        <v>16</v>
      </c>
      <c r="J605" s="22"/>
      <c r="K605" s="22">
        <v>16</v>
      </c>
      <c r="L605" s="22"/>
      <c r="M605" s="11" t="s">
        <v>1884</v>
      </c>
      <c r="N605" s="11" t="s">
        <v>42</v>
      </c>
      <c r="O605" s="11" t="s">
        <v>35</v>
      </c>
      <c r="P605" s="11"/>
    </row>
    <row r="606" s="3" customFormat="1" ht="32" customHeight="1" spans="1:16">
      <c r="A606" s="11" t="s">
        <v>2673</v>
      </c>
      <c r="B606" s="11">
        <v>1</v>
      </c>
      <c r="C606" s="11" t="s">
        <v>24</v>
      </c>
      <c r="D606" s="11" t="s">
        <v>78</v>
      </c>
      <c r="E606" s="11">
        <v>353</v>
      </c>
      <c r="F606" s="11" t="s">
        <v>2674</v>
      </c>
      <c r="G606" s="11" t="s">
        <v>32</v>
      </c>
      <c r="H606" s="11">
        <v>2022</v>
      </c>
      <c r="I606" s="22">
        <f t="shared" si="25"/>
        <v>15.81</v>
      </c>
      <c r="J606" s="22"/>
      <c r="K606" s="22">
        <v>15.81</v>
      </c>
      <c r="L606" s="22"/>
      <c r="M606" s="11" t="s">
        <v>1884</v>
      </c>
      <c r="N606" s="11" t="s">
        <v>42</v>
      </c>
      <c r="O606" s="11" t="s">
        <v>35</v>
      </c>
      <c r="P606" s="11"/>
    </row>
    <row r="607" s="3" customFormat="1" ht="32" customHeight="1" spans="1:16">
      <c r="A607" s="11" t="s">
        <v>2675</v>
      </c>
      <c r="B607" s="11">
        <v>1</v>
      </c>
      <c r="C607" s="11" t="s">
        <v>24</v>
      </c>
      <c r="D607" s="11" t="s">
        <v>78</v>
      </c>
      <c r="E607" s="11">
        <v>52</v>
      </c>
      <c r="F607" s="11" t="s">
        <v>2676</v>
      </c>
      <c r="G607" s="11" t="s">
        <v>194</v>
      </c>
      <c r="H607" s="11">
        <v>2022</v>
      </c>
      <c r="I607" s="22">
        <f t="shared" si="25"/>
        <v>38.11</v>
      </c>
      <c r="J607" s="22"/>
      <c r="K607" s="22">
        <v>38.11</v>
      </c>
      <c r="L607" s="22"/>
      <c r="M607" s="11" t="s">
        <v>1884</v>
      </c>
      <c r="N607" s="11" t="s">
        <v>42</v>
      </c>
      <c r="O607" s="11" t="s">
        <v>35</v>
      </c>
      <c r="P607" s="11"/>
    </row>
    <row r="608" s="3" customFormat="1" ht="32" customHeight="1" spans="1:16">
      <c r="A608" s="11" t="s">
        <v>2677</v>
      </c>
      <c r="B608" s="11">
        <v>1</v>
      </c>
      <c r="C608" s="11" t="s">
        <v>24</v>
      </c>
      <c r="D608" s="11" t="s">
        <v>78</v>
      </c>
      <c r="E608" s="11">
        <v>413</v>
      </c>
      <c r="F608" s="11" t="s">
        <v>2678</v>
      </c>
      <c r="G608" s="11" t="s">
        <v>179</v>
      </c>
      <c r="H608" s="11">
        <v>2022</v>
      </c>
      <c r="I608" s="22">
        <f t="shared" si="25"/>
        <v>56.92</v>
      </c>
      <c r="J608" s="22"/>
      <c r="K608" s="22">
        <v>56.92</v>
      </c>
      <c r="L608" s="22"/>
      <c r="M608" s="11" t="s">
        <v>1884</v>
      </c>
      <c r="N608" s="11" t="s">
        <v>42</v>
      </c>
      <c r="O608" s="11" t="s">
        <v>35</v>
      </c>
      <c r="P608" s="11"/>
    </row>
    <row r="609" s="3" customFormat="1" ht="32" customHeight="1" spans="1:16">
      <c r="A609" s="11" t="s">
        <v>2679</v>
      </c>
      <c r="B609" s="11">
        <v>1</v>
      </c>
      <c r="C609" s="11" t="s">
        <v>24</v>
      </c>
      <c r="D609" s="11" t="s">
        <v>78</v>
      </c>
      <c r="E609" s="11">
        <v>277</v>
      </c>
      <c r="F609" s="11" t="s">
        <v>2680</v>
      </c>
      <c r="G609" s="11" t="s">
        <v>188</v>
      </c>
      <c r="H609" s="11">
        <v>2022</v>
      </c>
      <c r="I609" s="22">
        <f t="shared" si="25"/>
        <v>172.67</v>
      </c>
      <c r="J609" s="22">
        <v>93.64</v>
      </c>
      <c r="K609" s="22">
        <v>79.03</v>
      </c>
      <c r="L609" s="22"/>
      <c r="M609" s="11" t="s">
        <v>1884</v>
      </c>
      <c r="N609" s="11" t="s">
        <v>42</v>
      </c>
      <c r="O609" s="11" t="s">
        <v>35</v>
      </c>
      <c r="P609" s="11"/>
    </row>
    <row r="610" s="3" customFormat="1" ht="32" customHeight="1" spans="1:16">
      <c r="A610" s="11" t="s">
        <v>2681</v>
      </c>
      <c r="B610" s="11">
        <v>1</v>
      </c>
      <c r="C610" s="11" t="s">
        <v>24</v>
      </c>
      <c r="D610" s="11" t="s">
        <v>78</v>
      </c>
      <c r="E610" s="11">
        <v>1104</v>
      </c>
      <c r="F610" s="11" t="s">
        <v>2682</v>
      </c>
      <c r="G610" s="11" t="s">
        <v>58</v>
      </c>
      <c r="H610" s="11">
        <v>2022</v>
      </c>
      <c r="I610" s="22">
        <f t="shared" si="25"/>
        <v>971.88</v>
      </c>
      <c r="J610" s="22">
        <v>399.92</v>
      </c>
      <c r="K610" s="22">
        <v>571.96</v>
      </c>
      <c r="L610" s="22"/>
      <c r="M610" s="11" t="s">
        <v>1884</v>
      </c>
      <c r="N610" s="11" t="s">
        <v>42</v>
      </c>
      <c r="O610" s="11" t="s">
        <v>35</v>
      </c>
      <c r="P610" s="11"/>
    </row>
    <row r="611" s="3" customFormat="1" ht="32" customHeight="1" spans="1:16">
      <c r="A611" s="11" t="s">
        <v>2683</v>
      </c>
      <c r="B611" s="11">
        <v>1</v>
      </c>
      <c r="C611" s="11" t="s">
        <v>24</v>
      </c>
      <c r="D611" s="11" t="s">
        <v>78</v>
      </c>
      <c r="E611" s="11">
        <v>284</v>
      </c>
      <c r="F611" s="11" t="s">
        <v>2684</v>
      </c>
      <c r="G611" s="11" t="s">
        <v>162</v>
      </c>
      <c r="H611" s="11">
        <v>2022</v>
      </c>
      <c r="I611" s="22">
        <f t="shared" si="25"/>
        <v>632.84</v>
      </c>
      <c r="J611" s="22">
        <v>209.61</v>
      </c>
      <c r="K611" s="22">
        <v>423.23</v>
      </c>
      <c r="L611" s="22"/>
      <c r="M611" s="11" t="s">
        <v>1884</v>
      </c>
      <c r="N611" s="11" t="s">
        <v>42</v>
      </c>
      <c r="O611" s="11" t="s">
        <v>35</v>
      </c>
      <c r="P611" s="11"/>
    </row>
    <row r="612" s="3" customFormat="1" ht="32" customHeight="1" spans="1:16">
      <c r="A612" s="11" t="s">
        <v>2685</v>
      </c>
      <c r="B612" s="11">
        <v>1</v>
      </c>
      <c r="C612" s="11" t="s">
        <v>24</v>
      </c>
      <c r="D612" s="11" t="s">
        <v>78</v>
      </c>
      <c r="E612" s="11">
        <v>197</v>
      </c>
      <c r="F612" s="11" t="s">
        <v>2686</v>
      </c>
      <c r="G612" s="11" t="s">
        <v>257</v>
      </c>
      <c r="H612" s="11">
        <v>2022</v>
      </c>
      <c r="I612" s="22">
        <f t="shared" si="25"/>
        <v>50</v>
      </c>
      <c r="J612" s="22"/>
      <c r="K612" s="22">
        <v>50</v>
      </c>
      <c r="L612" s="22"/>
      <c r="M612" s="11" t="s">
        <v>1884</v>
      </c>
      <c r="N612" s="11" t="s">
        <v>42</v>
      </c>
      <c r="O612" s="11" t="s">
        <v>35</v>
      </c>
      <c r="P612" s="11"/>
    </row>
    <row r="613" s="3" customFormat="1" ht="32" customHeight="1" spans="1:16">
      <c r="A613" s="11" t="s">
        <v>2687</v>
      </c>
      <c r="B613" s="11">
        <v>1</v>
      </c>
      <c r="C613" s="11" t="s">
        <v>24</v>
      </c>
      <c r="D613" s="11" t="s">
        <v>78</v>
      </c>
      <c r="E613" s="11">
        <v>273</v>
      </c>
      <c r="F613" s="11" t="s">
        <v>2688</v>
      </c>
      <c r="G613" s="11" t="s">
        <v>165</v>
      </c>
      <c r="H613" s="11">
        <v>2022</v>
      </c>
      <c r="I613" s="22">
        <f t="shared" si="25"/>
        <v>175.01</v>
      </c>
      <c r="J613" s="22">
        <v>92.73</v>
      </c>
      <c r="K613" s="22">
        <v>82.28</v>
      </c>
      <c r="L613" s="22"/>
      <c r="M613" s="11" t="s">
        <v>1884</v>
      </c>
      <c r="N613" s="11" t="s">
        <v>42</v>
      </c>
      <c r="O613" s="11" t="s">
        <v>35</v>
      </c>
      <c r="P613" s="11"/>
    </row>
    <row r="614" s="3" customFormat="1" ht="32" customHeight="1" spans="1:16">
      <c r="A614" s="11" t="s">
        <v>2689</v>
      </c>
      <c r="B614" s="11">
        <v>1</v>
      </c>
      <c r="C614" s="11" t="s">
        <v>24</v>
      </c>
      <c r="D614" s="11" t="s">
        <v>78</v>
      </c>
      <c r="E614" s="11">
        <v>416</v>
      </c>
      <c r="F614" s="11" t="s">
        <v>2690</v>
      </c>
      <c r="G614" s="11" t="s">
        <v>168</v>
      </c>
      <c r="H614" s="11">
        <v>2022</v>
      </c>
      <c r="I614" s="22">
        <f t="shared" si="25"/>
        <v>149.78</v>
      </c>
      <c r="J614" s="22">
        <v>90.15</v>
      </c>
      <c r="K614" s="22">
        <v>59.63</v>
      </c>
      <c r="L614" s="22"/>
      <c r="M614" s="11" t="s">
        <v>1884</v>
      </c>
      <c r="N614" s="11" t="s">
        <v>42</v>
      </c>
      <c r="O614" s="11" t="s">
        <v>35</v>
      </c>
      <c r="P614" s="11"/>
    </row>
    <row r="615" s="3" customFormat="1" ht="32" customHeight="1" spans="1:16">
      <c r="A615" s="11" t="s">
        <v>2691</v>
      </c>
      <c r="B615" s="11">
        <v>1</v>
      </c>
      <c r="C615" s="11" t="s">
        <v>24</v>
      </c>
      <c r="D615" s="11" t="s">
        <v>78</v>
      </c>
      <c r="E615" s="11">
        <v>263</v>
      </c>
      <c r="F615" s="11" t="s">
        <v>2692</v>
      </c>
      <c r="G615" s="11" t="s">
        <v>182</v>
      </c>
      <c r="H615" s="11">
        <v>2022</v>
      </c>
      <c r="I615" s="22">
        <f t="shared" si="25"/>
        <v>118.15</v>
      </c>
      <c r="J615" s="22">
        <v>118.15</v>
      </c>
      <c r="K615" s="22"/>
      <c r="L615" s="22"/>
      <c r="M615" s="11" t="s">
        <v>1884</v>
      </c>
      <c r="N615" s="11" t="s">
        <v>42</v>
      </c>
      <c r="O615" s="11" t="s">
        <v>35</v>
      </c>
      <c r="P615" s="11"/>
    </row>
    <row r="616" s="3" customFormat="1" ht="32" customHeight="1" spans="1:16">
      <c r="A616" s="11" t="s">
        <v>2693</v>
      </c>
      <c r="B616" s="11">
        <v>1</v>
      </c>
      <c r="C616" s="11" t="s">
        <v>24</v>
      </c>
      <c r="D616" s="11" t="s">
        <v>78</v>
      </c>
      <c r="E616" s="11">
        <v>173</v>
      </c>
      <c r="F616" s="11" t="s">
        <v>2694</v>
      </c>
      <c r="G616" s="11" t="s">
        <v>173</v>
      </c>
      <c r="H616" s="11">
        <v>2022</v>
      </c>
      <c r="I616" s="22">
        <f t="shared" si="25"/>
        <v>180.49</v>
      </c>
      <c r="J616" s="22">
        <v>61.54</v>
      </c>
      <c r="K616" s="22">
        <v>118.95</v>
      </c>
      <c r="L616" s="22"/>
      <c r="M616" s="11" t="s">
        <v>1884</v>
      </c>
      <c r="N616" s="11" t="s">
        <v>42</v>
      </c>
      <c r="O616" s="11" t="s">
        <v>35</v>
      </c>
      <c r="P616" s="11"/>
    </row>
    <row r="617" s="3" customFormat="1" ht="32" customHeight="1" spans="1:16">
      <c r="A617" s="11" t="s">
        <v>2695</v>
      </c>
      <c r="B617" s="11">
        <v>1</v>
      </c>
      <c r="C617" s="11" t="s">
        <v>24</v>
      </c>
      <c r="D617" s="11" t="s">
        <v>78</v>
      </c>
      <c r="E617" s="11">
        <v>56</v>
      </c>
      <c r="F617" s="11" t="s">
        <v>2696</v>
      </c>
      <c r="G617" s="11" t="s">
        <v>185</v>
      </c>
      <c r="H617" s="11">
        <v>2022</v>
      </c>
      <c r="I617" s="22">
        <f t="shared" si="25"/>
        <v>10.55</v>
      </c>
      <c r="J617" s="22">
        <v>0.35</v>
      </c>
      <c r="K617" s="22">
        <v>10.2</v>
      </c>
      <c r="L617" s="22"/>
      <c r="M617" s="11" t="s">
        <v>1884</v>
      </c>
      <c r="N617" s="11" t="s">
        <v>42</v>
      </c>
      <c r="O617" s="11" t="s">
        <v>35</v>
      </c>
      <c r="P617" s="11"/>
    </row>
    <row r="618" s="3" customFormat="1" ht="32" customHeight="1" spans="1:16">
      <c r="A618" s="11" t="s">
        <v>2697</v>
      </c>
      <c r="B618" s="11">
        <v>1</v>
      </c>
      <c r="C618" s="11" t="s">
        <v>24</v>
      </c>
      <c r="D618" s="11" t="s">
        <v>78</v>
      </c>
      <c r="E618" s="11">
        <v>260</v>
      </c>
      <c r="F618" s="11" t="s">
        <v>2698</v>
      </c>
      <c r="G618" s="11" t="s">
        <v>303</v>
      </c>
      <c r="H618" s="11">
        <v>2022</v>
      </c>
      <c r="I618" s="22">
        <f t="shared" si="25"/>
        <v>274.56</v>
      </c>
      <c r="J618" s="22">
        <v>126.67</v>
      </c>
      <c r="K618" s="22">
        <v>147.89</v>
      </c>
      <c r="L618" s="22"/>
      <c r="M618" s="11" t="s">
        <v>1884</v>
      </c>
      <c r="N618" s="11" t="s">
        <v>42</v>
      </c>
      <c r="O618" s="11" t="s">
        <v>35</v>
      </c>
      <c r="P618" s="11"/>
    </row>
    <row r="619" s="3" customFormat="1" ht="32" customHeight="1" spans="1:16">
      <c r="A619" s="11" t="s">
        <v>2699</v>
      </c>
      <c r="B619" s="11">
        <v>1</v>
      </c>
      <c r="C619" s="11" t="s">
        <v>24</v>
      </c>
      <c r="D619" s="11" t="s">
        <v>78</v>
      </c>
      <c r="E619" s="11">
        <v>98</v>
      </c>
      <c r="F619" s="11" t="s">
        <v>2700</v>
      </c>
      <c r="G619" s="11" t="s">
        <v>229</v>
      </c>
      <c r="H619" s="11">
        <v>2022</v>
      </c>
      <c r="I619" s="22">
        <f t="shared" si="25"/>
        <v>10.02</v>
      </c>
      <c r="J619" s="22"/>
      <c r="K619" s="22">
        <v>10.02</v>
      </c>
      <c r="L619" s="22"/>
      <c r="M619" s="11" t="s">
        <v>1884</v>
      </c>
      <c r="N619" s="11" t="s">
        <v>42</v>
      </c>
      <c r="O619" s="11" t="s">
        <v>35</v>
      </c>
      <c r="P619" s="11"/>
    </row>
    <row r="620" s="3" customFormat="1" ht="30" customHeight="1" spans="1:16">
      <c r="A620" s="11" t="s">
        <v>2701</v>
      </c>
      <c r="B620" s="11">
        <f>B621+B629+B630</f>
        <v>4</v>
      </c>
      <c r="C620" s="11" t="s">
        <v>20</v>
      </c>
      <c r="D620" s="11" t="s">
        <v>20</v>
      </c>
      <c r="E620" s="11" t="s">
        <v>20</v>
      </c>
      <c r="F620" s="11" t="s">
        <v>20</v>
      </c>
      <c r="G620" s="11" t="s">
        <v>20</v>
      </c>
      <c r="H620" s="11" t="s">
        <v>20</v>
      </c>
      <c r="I620" s="22">
        <f t="shared" ref="I620:I632" si="26">J620+K620+L620</f>
        <v>1607.8</v>
      </c>
      <c r="J620" s="22">
        <f>J621+J629+J630</f>
        <v>1532.8</v>
      </c>
      <c r="K620" s="22">
        <f>K621+K629+K630</f>
        <v>75</v>
      </c>
      <c r="L620" s="22">
        <f>L621+L629+L630</f>
        <v>0</v>
      </c>
      <c r="M620" s="11" t="s">
        <v>20</v>
      </c>
      <c r="N620" s="11"/>
      <c r="O620" s="11"/>
      <c r="P620" s="11"/>
    </row>
    <row r="621" s="3" customFormat="1" ht="30" customHeight="1" spans="1:16">
      <c r="A621" s="26" t="s">
        <v>2702</v>
      </c>
      <c r="B621" s="11">
        <f>B622+B626</f>
        <v>4</v>
      </c>
      <c r="C621" s="11" t="s">
        <v>20</v>
      </c>
      <c r="D621" s="11" t="s">
        <v>20</v>
      </c>
      <c r="E621" s="11" t="s">
        <v>20</v>
      </c>
      <c r="F621" s="11" t="s">
        <v>20</v>
      </c>
      <c r="G621" s="11" t="s">
        <v>20</v>
      </c>
      <c r="H621" s="11" t="s">
        <v>20</v>
      </c>
      <c r="I621" s="22">
        <f t="shared" si="26"/>
        <v>1607.8</v>
      </c>
      <c r="J621" s="22">
        <f>J622+J626</f>
        <v>1532.8</v>
      </c>
      <c r="K621" s="22">
        <f>K622+K626</f>
        <v>75</v>
      </c>
      <c r="L621" s="22">
        <f>L622+L626</f>
        <v>0</v>
      </c>
      <c r="M621" s="11" t="s">
        <v>20</v>
      </c>
      <c r="N621" s="11" t="s">
        <v>20</v>
      </c>
      <c r="O621" s="11" t="s">
        <v>20</v>
      </c>
      <c r="P621" s="11"/>
    </row>
    <row r="622" s="4" customFormat="1" ht="30" customHeight="1" spans="1:16">
      <c r="A622" s="26" t="s">
        <v>2704</v>
      </c>
      <c r="B622" s="11">
        <f>SUM(B623:B623)</f>
        <v>1</v>
      </c>
      <c r="C622" s="11" t="s">
        <v>20</v>
      </c>
      <c r="D622" s="11" t="s">
        <v>20</v>
      </c>
      <c r="E622" s="11" t="s">
        <v>20</v>
      </c>
      <c r="F622" s="11" t="s">
        <v>20</v>
      </c>
      <c r="G622" s="11" t="s">
        <v>20</v>
      </c>
      <c r="H622" s="11" t="s">
        <v>20</v>
      </c>
      <c r="I622" s="11">
        <f t="shared" si="26"/>
        <v>1318.2</v>
      </c>
      <c r="J622" s="11">
        <f>J623+J624+J625</f>
        <v>1318.2</v>
      </c>
      <c r="K622" s="11">
        <f>K623+K624+K625</f>
        <v>0</v>
      </c>
      <c r="L622" s="11">
        <f>L623+L624+L625</f>
        <v>0</v>
      </c>
      <c r="M622" s="11" t="s">
        <v>20</v>
      </c>
      <c r="N622" s="11" t="s">
        <v>20</v>
      </c>
      <c r="O622" s="11" t="s">
        <v>20</v>
      </c>
      <c r="P622" s="11"/>
    </row>
    <row r="623" s="4" customFormat="1" ht="38" customHeight="1" spans="1:16">
      <c r="A623" s="26" t="s">
        <v>2705</v>
      </c>
      <c r="B623" s="11">
        <v>1</v>
      </c>
      <c r="C623" s="11" t="s">
        <v>24</v>
      </c>
      <c r="D623" s="11" t="s">
        <v>1205</v>
      </c>
      <c r="E623" s="11">
        <v>1484</v>
      </c>
      <c r="F623" s="11" t="s">
        <v>2706</v>
      </c>
      <c r="G623" s="11" t="s">
        <v>1191</v>
      </c>
      <c r="H623" s="11">
        <v>2022</v>
      </c>
      <c r="I623" s="11">
        <f t="shared" si="26"/>
        <v>185.4</v>
      </c>
      <c r="J623" s="11">
        <v>185.4</v>
      </c>
      <c r="K623" s="11"/>
      <c r="L623" s="11"/>
      <c r="M623" s="11" t="s">
        <v>2613</v>
      </c>
      <c r="N623" s="11" t="s">
        <v>34</v>
      </c>
      <c r="O623" s="11" t="s">
        <v>35</v>
      </c>
      <c r="P623" s="11"/>
    </row>
    <row r="624" s="4" customFormat="1" ht="38" customHeight="1" spans="1:16">
      <c r="A624" s="26" t="s">
        <v>2707</v>
      </c>
      <c r="B624" s="11">
        <v>1</v>
      </c>
      <c r="C624" s="11" t="s">
        <v>24</v>
      </c>
      <c r="D624" s="11" t="s">
        <v>1205</v>
      </c>
      <c r="E624" s="11"/>
      <c r="F624" s="11" t="s">
        <v>2708</v>
      </c>
      <c r="G624" s="11" t="s">
        <v>1191</v>
      </c>
      <c r="H624" s="11">
        <v>2022</v>
      </c>
      <c r="I624" s="11">
        <f t="shared" si="26"/>
        <v>424.15</v>
      </c>
      <c r="J624" s="11">
        <v>424.15</v>
      </c>
      <c r="K624" s="11"/>
      <c r="L624" s="11"/>
      <c r="M624" s="11" t="s">
        <v>2613</v>
      </c>
      <c r="N624" s="11" t="s">
        <v>34</v>
      </c>
      <c r="O624" s="11" t="s">
        <v>35</v>
      </c>
      <c r="P624" s="11"/>
    </row>
    <row r="625" s="4" customFormat="1" ht="38" customHeight="1" spans="1:16">
      <c r="A625" s="26" t="s">
        <v>2709</v>
      </c>
      <c r="B625" s="11">
        <v>1</v>
      </c>
      <c r="C625" s="11" t="s">
        <v>24</v>
      </c>
      <c r="D625" s="11" t="s">
        <v>1205</v>
      </c>
      <c r="E625" s="11"/>
      <c r="F625" s="11" t="s">
        <v>2708</v>
      </c>
      <c r="G625" s="11" t="s">
        <v>1191</v>
      </c>
      <c r="H625" s="11">
        <v>2022</v>
      </c>
      <c r="I625" s="11">
        <f t="shared" si="26"/>
        <v>708.65</v>
      </c>
      <c r="J625" s="11">
        <v>708.65</v>
      </c>
      <c r="K625" s="11"/>
      <c r="L625" s="11"/>
      <c r="M625" s="11" t="s">
        <v>2613</v>
      </c>
      <c r="N625" s="11" t="s">
        <v>34</v>
      </c>
      <c r="O625" s="11" t="s">
        <v>35</v>
      </c>
      <c r="P625" s="11"/>
    </row>
    <row r="626" s="4" customFormat="1" ht="30" customHeight="1" spans="1:16">
      <c r="A626" s="26" t="s">
        <v>2714</v>
      </c>
      <c r="B626" s="11">
        <f>SUM(B627:B632)</f>
        <v>3</v>
      </c>
      <c r="C626" s="11" t="s">
        <v>20</v>
      </c>
      <c r="D626" s="11" t="s">
        <v>20</v>
      </c>
      <c r="E626" s="11" t="s">
        <v>20</v>
      </c>
      <c r="F626" s="11" t="s">
        <v>20</v>
      </c>
      <c r="G626" s="11" t="s">
        <v>20</v>
      </c>
      <c r="H626" s="11" t="s">
        <v>20</v>
      </c>
      <c r="I626" s="11">
        <f t="shared" si="26"/>
        <v>289.6</v>
      </c>
      <c r="J626" s="11">
        <f>SUM(J627:J632)</f>
        <v>214.6</v>
      </c>
      <c r="K626" s="11">
        <f>SUM(K627:K632)</f>
        <v>75</v>
      </c>
      <c r="L626" s="11">
        <f>SUM(L627:L632)</f>
        <v>0</v>
      </c>
      <c r="M626" s="11" t="s">
        <v>20</v>
      </c>
      <c r="N626" s="11" t="s">
        <v>20</v>
      </c>
      <c r="O626" s="11" t="s">
        <v>20</v>
      </c>
      <c r="P626" s="11"/>
    </row>
    <row r="627" s="4" customFormat="1" ht="44" customHeight="1" spans="1:16">
      <c r="A627" s="26" t="s">
        <v>2715</v>
      </c>
      <c r="B627" s="11">
        <v>1</v>
      </c>
      <c r="C627" s="11" t="s">
        <v>24</v>
      </c>
      <c r="D627" s="11" t="s">
        <v>1205</v>
      </c>
      <c r="E627" s="11">
        <v>1351</v>
      </c>
      <c r="F627" s="11" t="s">
        <v>2708</v>
      </c>
      <c r="G627" s="26" t="s">
        <v>32</v>
      </c>
      <c r="H627" s="11">
        <v>2022</v>
      </c>
      <c r="I627" s="11">
        <f t="shared" si="26"/>
        <v>214.6</v>
      </c>
      <c r="J627" s="79">
        <v>214.6</v>
      </c>
      <c r="K627" s="22"/>
      <c r="L627" s="22"/>
      <c r="M627" s="11" t="s">
        <v>2613</v>
      </c>
      <c r="N627" s="11" t="s">
        <v>34</v>
      </c>
      <c r="O627" s="11" t="s">
        <v>35</v>
      </c>
      <c r="P627" s="58"/>
    </row>
    <row r="628" s="2" customFormat="1" ht="35" customHeight="1" spans="1:16">
      <c r="A628" s="26" t="s">
        <v>2721</v>
      </c>
      <c r="B628" s="11"/>
      <c r="C628" s="11"/>
      <c r="D628" s="11"/>
      <c r="E628" s="11"/>
      <c r="F628" s="11"/>
      <c r="G628" s="11"/>
      <c r="H628" s="11"/>
      <c r="I628" s="22">
        <f t="shared" si="26"/>
        <v>0</v>
      </c>
      <c r="J628" s="22"/>
      <c r="K628" s="22"/>
      <c r="L628" s="22"/>
      <c r="M628" s="11" t="s">
        <v>2613</v>
      </c>
      <c r="N628" s="11" t="s">
        <v>34</v>
      </c>
      <c r="O628" s="11" t="s">
        <v>35</v>
      </c>
      <c r="P628" s="11"/>
    </row>
    <row r="629" s="3" customFormat="1" ht="30" customHeight="1" spans="1:16">
      <c r="A629" s="26" t="s">
        <v>2724</v>
      </c>
      <c r="B629" s="11"/>
      <c r="C629" s="11" t="s">
        <v>20</v>
      </c>
      <c r="D629" s="11" t="s">
        <v>20</v>
      </c>
      <c r="E629" s="11" t="s">
        <v>20</v>
      </c>
      <c r="F629" s="11" t="s">
        <v>20</v>
      </c>
      <c r="G629" s="11" t="s">
        <v>20</v>
      </c>
      <c r="H629" s="11" t="s">
        <v>20</v>
      </c>
      <c r="I629" s="22">
        <f t="shared" si="26"/>
        <v>0</v>
      </c>
      <c r="J629" s="22"/>
      <c r="K629" s="22"/>
      <c r="L629" s="22"/>
      <c r="M629" s="11" t="s">
        <v>20</v>
      </c>
      <c r="N629" s="11" t="s">
        <v>20</v>
      </c>
      <c r="O629" s="11" t="s">
        <v>20</v>
      </c>
      <c r="P629" s="11"/>
    </row>
    <row r="630" s="3" customFormat="1" ht="30" customHeight="1" spans="1:16">
      <c r="A630" s="26" t="s">
        <v>2725</v>
      </c>
      <c r="B630" s="11"/>
      <c r="C630" s="11" t="s">
        <v>20</v>
      </c>
      <c r="D630" s="11" t="s">
        <v>20</v>
      </c>
      <c r="E630" s="11" t="s">
        <v>20</v>
      </c>
      <c r="F630" s="11" t="s">
        <v>20</v>
      </c>
      <c r="G630" s="11" t="s">
        <v>20</v>
      </c>
      <c r="H630" s="11" t="s">
        <v>20</v>
      </c>
      <c r="I630" s="22">
        <f t="shared" si="26"/>
        <v>0</v>
      </c>
      <c r="J630" s="22"/>
      <c r="K630" s="22"/>
      <c r="L630" s="22"/>
      <c r="M630" s="11" t="s">
        <v>20</v>
      </c>
      <c r="N630" s="11" t="s">
        <v>20</v>
      </c>
      <c r="O630" s="11" t="s">
        <v>20</v>
      </c>
      <c r="P630" s="11"/>
    </row>
    <row r="631" s="4" customFormat="1" ht="103" customHeight="1" spans="1:16">
      <c r="A631" s="11" t="s">
        <v>2726</v>
      </c>
      <c r="B631" s="11">
        <v>1</v>
      </c>
      <c r="C631" s="11" t="s">
        <v>24</v>
      </c>
      <c r="D631" s="11" t="s">
        <v>74</v>
      </c>
      <c r="E631" s="11">
        <v>1</v>
      </c>
      <c r="F631" s="11" t="s">
        <v>2727</v>
      </c>
      <c r="G631" s="11" t="s">
        <v>159</v>
      </c>
      <c r="H631" s="11">
        <v>2022</v>
      </c>
      <c r="I631" s="11">
        <f t="shared" si="26"/>
        <v>10</v>
      </c>
      <c r="J631" s="22"/>
      <c r="K631" s="22">
        <v>10</v>
      </c>
      <c r="L631" s="22"/>
      <c r="M631" s="11" t="s">
        <v>2613</v>
      </c>
      <c r="N631" s="11" t="s">
        <v>34</v>
      </c>
      <c r="O631" s="11" t="s">
        <v>35</v>
      </c>
      <c r="P631" s="11"/>
    </row>
    <row r="632" s="4" customFormat="1" ht="63" customHeight="1" spans="1:16">
      <c r="A632" s="11" t="s">
        <v>2731</v>
      </c>
      <c r="B632" s="11">
        <v>1</v>
      </c>
      <c r="C632" s="11" t="s">
        <v>24</v>
      </c>
      <c r="D632" s="11" t="s">
        <v>74</v>
      </c>
      <c r="E632" s="11">
        <v>3</v>
      </c>
      <c r="F632" s="11" t="s">
        <v>2732</v>
      </c>
      <c r="G632" s="11" t="s">
        <v>2733</v>
      </c>
      <c r="H632" s="11">
        <v>2022</v>
      </c>
      <c r="I632" s="11">
        <f t="shared" si="26"/>
        <v>65</v>
      </c>
      <c r="J632" s="22"/>
      <c r="K632" s="22">
        <v>65</v>
      </c>
      <c r="L632" s="22"/>
      <c r="M632" s="11" t="s">
        <v>2613</v>
      </c>
      <c r="N632" s="11" t="s">
        <v>34</v>
      </c>
      <c r="O632" s="11" t="s">
        <v>35</v>
      </c>
      <c r="P632" s="11"/>
    </row>
    <row r="633" s="3" customFormat="1" ht="30" customHeight="1" spans="1:16">
      <c r="A633" s="11" t="s">
        <v>2734</v>
      </c>
      <c r="B633" s="11">
        <f>B634+B639+B640+B642+B643+B644</f>
        <v>5</v>
      </c>
      <c r="C633" s="11" t="s">
        <v>20</v>
      </c>
      <c r="D633" s="11" t="s">
        <v>20</v>
      </c>
      <c r="E633" s="11" t="s">
        <v>20</v>
      </c>
      <c r="F633" s="11" t="s">
        <v>20</v>
      </c>
      <c r="G633" s="11" t="s">
        <v>20</v>
      </c>
      <c r="H633" s="11" t="s">
        <v>20</v>
      </c>
      <c r="I633" s="22">
        <f t="shared" ref="I631:I646" si="27">J633+K633+L633</f>
        <v>3552.32</v>
      </c>
      <c r="J633" s="22">
        <f>J634+J639+J640+J642+J643+J644</f>
        <v>0</v>
      </c>
      <c r="K633" s="22">
        <f>K634+K639+K640+K642+K643+K644</f>
        <v>3552.32</v>
      </c>
      <c r="L633" s="22">
        <f>L634+L639+L640+L642+L643+L644</f>
        <v>0</v>
      </c>
      <c r="M633" s="11" t="s">
        <v>20</v>
      </c>
      <c r="N633" s="11"/>
      <c r="O633" s="11"/>
      <c r="P633" s="11"/>
    </row>
    <row r="634" s="3" customFormat="1" ht="30" customHeight="1" spans="1:16">
      <c r="A634" s="26" t="s">
        <v>2735</v>
      </c>
      <c r="B634" s="11">
        <f>B635+B636+B637+B638</f>
        <v>4</v>
      </c>
      <c r="C634" s="11" t="s">
        <v>20</v>
      </c>
      <c r="D634" s="11" t="s">
        <v>20</v>
      </c>
      <c r="E634" s="11" t="s">
        <v>20</v>
      </c>
      <c r="F634" s="11" t="s">
        <v>20</v>
      </c>
      <c r="G634" s="11" t="s">
        <v>20</v>
      </c>
      <c r="H634" s="11" t="s">
        <v>20</v>
      </c>
      <c r="I634" s="22">
        <f t="shared" si="27"/>
        <v>2711.32</v>
      </c>
      <c r="J634" s="11">
        <f>J635+J636+J637+J638</f>
        <v>0</v>
      </c>
      <c r="K634" s="11">
        <f>K635+K636+K637+K638</f>
        <v>2711.32</v>
      </c>
      <c r="L634" s="11">
        <f>L635+L636+L637+L638</f>
        <v>0</v>
      </c>
      <c r="M634" s="11" t="s">
        <v>20</v>
      </c>
      <c r="N634" s="11" t="s">
        <v>20</v>
      </c>
      <c r="O634" s="11" t="s">
        <v>20</v>
      </c>
      <c r="P634" s="11"/>
    </row>
    <row r="635" s="3" customFormat="1" ht="51" customHeight="1" spans="1:16">
      <c r="A635" s="38" t="s">
        <v>2737</v>
      </c>
      <c r="B635" s="12">
        <v>1</v>
      </c>
      <c r="C635" s="12" t="s">
        <v>24</v>
      </c>
      <c r="D635" s="12" t="s">
        <v>1167</v>
      </c>
      <c r="E635" s="12">
        <v>19982</v>
      </c>
      <c r="F635" s="12" t="s">
        <v>2999</v>
      </c>
      <c r="G635" s="12" t="s">
        <v>329</v>
      </c>
      <c r="H635" s="12">
        <v>2022</v>
      </c>
      <c r="I635" s="22">
        <f t="shared" si="27"/>
        <v>359.68</v>
      </c>
      <c r="J635" s="22"/>
      <c r="K635" s="22">
        <v>359.68</v>
      </c>
      <c r="L635" s="22"/>
      <c r="M635" s="12" t="s">
        <v>2739</v>
      </c>
      <c r="N635" s="12"/>
      <c r="O635" s="12"/>
      <c r="P635" s="12"/>
    </row>
    <row r="636" s="3" customFormat="1" ht="51" customHeight="1" spans="1:16">
      <c r="A636" s="38" t="s">
        <v>2740</v>
      </c>
      <c r="B636" s="12">
        <v>1</v>
      </c>
      <c r="C636" s="12" t="s">
        <v>24</v>
      </c>
      <c r="D636" s="12" t="s">
        <v>1167</v>
      </c>
      <c r="E636" s="12">
        <v>147450</v>
      </c>
      <c r="F636" s="12" t="s">
        <v>3000</v>
      </c>
      <c r="G636" s="12" t="s">
        <v>329</v>
      </c>
      <c r="H636" s="12">
        <v>2022</v>
      </c>
      <c r="I636" s="22">
        <f t="shared" si="27"/>
        <v>1990.58</v>
      </c>
      <c r="J636" s="22"/>
      <c r="K636" s="22">
        <v>1990.58</v>
      </c>
      <c r="L636" s="22"/>
      <c r="M636" s="12" t="s">
        <v>2739</v>
      </c>
      <c r="N636" s="12"/>
      <c r="O636" s="12"/>
      <c r="P636" s="12"/>
    </row>
    <row r="637" s="3" customFormat="1" ht="67" customHeight="1" spans="1:16">
      <c r="A637" s="38" t="s">
        <v>2742</v>
      </c>
      <c r="B637" s="12">
        <v>1</v>
      </c>
      <c r="C637" s="12" t="s">
        <v>24</v>
      </c>
      <c r="D637" s="12" t="s">
        <v>1167</v>
      </c>
      <c r="E637" s="12">
        <v>3072</v>
      </c>
      <c r="F637" s="12" t="s">
        <v>3001</v>
      </c>
      <c r="G637" s="12" t="s">
        <v>329</v>
      </c>
      <c r="H637" s="12">
        <v>2022</v>
      </c>
      <c r="I637" s="22">
        <f t="shared" si="27"/>
        <v>107.52</v>
      </c>
      <c r="J637" s="22"/>
      <c r="K637" s="22">
        <v>107.52</v>
      </c>
      <c r="L637" s="22"/>
      <c r="M637" s="12" t="s">
        <v>2739</v>
      </c>
      <c r="N637" s="12"/>
      <c r="O637" s="12"/>
      <c r="P637" s="12"/>
    </row>
    <row r="638" s="3" customFormat="1" ht="67" customHeight="1" spans="1:16">
      <c r="A638" s="38" t="s">
        <v>2744</v>
      </c>
      <c r="B638" s="12">
        <v>1</v>
      </c>
      <c r="C638" s="12" t="s">
        <v>24</v>
      </c>
      <c r="D638" s="12" t="s">
        <v>1167</v>
      </c>
      <c r="E638" s="12">
        <v>21128</v>
      </c>
      <c r="F638" s="12" t="s">
        <v>2745</v>
      </c>
      <c r="G638" s="12" t="s">
        <v>329</v>
      </c>
      <c r="H638" s="12">
        <v>2022</v>
      </c>
      <c r="I638" s="22">
        <f t="shared" si="27"/>
        <v>253.54</v>
      </c>
      <c r="J638" s="22"/>
      <c r="K638" s="22">
        <v>253.54</v>
      </c>
      <c r="L638" s="22"/>
      <c r="M638" s="12" t="s">
        <v>2739</v>
      </c>
      <c r="N638" s="12"/>
      <c r="O638" s="12"/>
      <c r="P638" s="12"/>
    </row>
    <row r="639" s="3" customFormat="1" ht="30" customHeight="1" spans="1:16">
      <c r="A639" s="26" t="s">
        <v>2746</v>
      </c>
      <c r="B639" s="11"/>
      <c r="C639" s="11" t="s">
        <v>20</v>
      </c>
      <c r="D639" s="11" t="s">
        <v>20</v>
      </c>
      <c r="E639" s="11" t="s">
        <v>20</v>
      </c>
      <c r="F639" s="11" t="s">
        <v>20</v>
      </c>
      <c r="G639" s="11" t="s">
        <v>20</v>
      </c>
      <c r="H639" s="11" t="s">
        <v>20</v>
      </c>
      <c r="I639" s="22">
        <f t="shared" si="27"/>
        <v>0</v>
      </c>
      <c r="J639" s="22"/>
      <c r="K639" s="22"/>
      <c r="L639" s="22"/>
      <c r="M639" s="11" t="s">
        <v>20</v>
      </c>
      <c r="N639" s="11" t="s">
        <v>20</v>
      </c>
      <c r="O639" s="11" t="s">
        <v>20</v>
      </c>
      <c r="P639" s="11"/>
    </row>
    <row r="640" s="3" customFormat="1" ht="30" customHeight="1" spans="1:16">
      <c r="A640" s="26" t="s">
        <v>2747</v>
      </c>
      <c r="B640" s="11">
        <f>B641</f>
        <v>1</v>
      </c>
      <c r="C640" s="11" t="s">
        <v>20</v>
      </c>
      <c r="D640" s="11" t="s">
        <v>20</v>
      </c>
      <c r="E640" s="11" t="s">
        <v>20</v>
      </c>
      <c r="F640" s="11" t="s">
        <v>20</v>
      </c>
      <c r="G640" s="11" t="s">
        <v>20</v>
      </c>
      <c r="H640" s="11" t="s">
        <v>20</v>
      </c>
      <c r="I640" s="22">
        <f t="shared" si="27"/>
        <v>841</v>
      </c>
      <c r="J640" s="11">
        <f>J641</f>
        <v>0</v>
      </c>
      <c r="K640" s="11">
        <f>K641</f>
        <v>841</v>
      </c>
      <c r="L640" s="11">
        <f>L641</f>
        <v>0</v>
      </c>
      <c r="M640" s="11" t="s">
        <v>20</v>
      </c>
      <c r="N640" s="11" t="s">
        <v>20</v>
      </c>
      <c r="O640" s="11" t="s">
        <v>20</v>
      </c>
      <c r="P640" s="11"/>
    </row>
    <row r="641" s="3" customFormat="1" ht="48" customHeight="1" spans="1:16">
      <c r="A641" s="38" t="s">
        <v>2748</v>
      </c>
      <c r="B641" s="12">
        <v>1</v>
      </c>
      <c r="C641" s="12" t="s">
        <v>24</v>
      </c>
      <c r="D641" s="12" t="s">
        <v>1167</v>
      </c>
      <c r="E641" s="12">
        <v>7953</v>
      </c>
      <c r="F641" s="12" t="s">
        <v>2749</v>
      </c>
      <c r="G641" s="12" t="s">
        <v>329</v>
      </c>
      <c r="H641" s="12">
        <v>2022</v>
      </c>
      <c r="I641" s="22">
        <f t="shared" si="27"/>
        <v>841</v>
      </c>
      <c r="J641" s="22"/>
      <c r="K641" s="22">
        <v>841</v>
      </c>
      <c r="L641" s="22"/>
      <c r="M641" s="12" t="s">
        <v>2739</v>
      </c>
      <c r="N641" s="12"/>
      <c r="O641" s="12"/>
      <c r="P641" s="12"/>
    </row>
    <row r="642" s="3" customFormat="1" ht="30" customHeight="1" spans="1:16">
      <c r="A642" s="26" t="s">
        <v>2750</v>
      </c>
      <c r="B642" s="11"/>
      <c r="C642" s="11" t="s">
        <v>20</v>
      </c>
      <c r="D642" s="11" t="s">
        <v>20</v>
      </c>
      <c r="E642" s="11" t="s">
        <v>20</v>
      </c>
      <c r="F642" s="11" t="s">
        <v>20</v>
      </c>
      <c r="G642" s="11" t="s">
        <v>20</v>
      </c>
      <c r="H642" s="11" t="s">
        <v>20</v>
      </c>
      <c r="I642" s="22">
        <f t="shared" si="27"/>
        <v>0</v>
      </c>
      <c r="J642" s="22"/>
      <c r="K642" s="22"/>
      <c r="L642" s="22"/>
      <c r="M642" s="11" t="s">
        <v>20</v>
      </c>
      <c r="N642" s="11" t="s">
        <v>20</v>
      </c>
      <c r="O642" s="11" t="s">
        <v>20</v>
      </c>
      <c r="P642" s="11"/>
    </row>
    <row r="643" s="3" customFormat="1" ht="30" customHeight="1" spans="1:16">
      <c r="A643" s="26" t="s">
        <v>2751</v>
      </c>
      <c r="B643" s="11"/>
      <c r="C643" s="11" t="s">
        <v>20</v>
      </c>
      <c r="D643" s="11" t="s">
        <v>20</v>
      </c>
      <c r="E643" s="11" t="s">
        <v>20</v>
      </c>
      <c r="F643" s="11" t="s">
        <v>20</v>
      </c>
      <c r="G643" s="11" t="s">
        <v>20</v>
      </c>
      <c r="H643" s="11" t="s">
        <v>20</v>
      </c>
      <c r="I643" s="22">
        <f t="shared" si="27"/>
        <v>0</v>
      </c>
      <c r="J643" s="22"/>
      <c r="K643" s="22"/>
      <c r="L643" s="22"/>
      <c r="M643" s="11" t="s">
        <v>20</v>
      </c>
      <c r="N643" s="11" t="s">
        <v>20</v>
      </c>
      <c r="O643" s="11" t="s">
        <v>20</v>
      </c>
      <c r="P643" s="11"/>
    </row>
    <row r="644" s="3" customFormat="1" ht="30" customHeight="1" spans="1:16">
      <c r="A644" s="26" t="s">
        <v>2752</v>
      </c>
      <c r="B644" s="11"/>
      <c r="C644" s="11" t="s">
        <v>20</v>
      </c>
      <c r="D644" s="11" t="s">
        <v>20</v>
      </c>
      <c r="E644" s="11" t="s">
        <v>20</v>
      </c>
      <c r="F644" s="11" t="s">
        <v>20</v>
      </c>
      <c r="G644" s="11" t="s">
        <v>20</v>
      </c>
      <c r="H644" s="11" t="s">
        <v>20</v>
      </c>
      <c r="I644" s="22">
        <f t="shared" si="27"/>
        <v>0</v>
      </c>
      <c r="J644" s="22"/>
      <c r="K644" s="22"/>
      <c r="L644" s="22"/>
      <c r="M644" s="11" t="s">
        <v>20</v>
      </c>
      <c r="N644" s="11" t="s">
        <v>20</v>
      </c>
      <c r="O644" s="11" t="s">
        <v>20</v>
      </c>
      <c r="P644" s="11"/>
    </row>
    <row r="645" s="62" customFormat="1" ht="30" customHeight="1" spans="1:16">
      <c r="A645" s="11" t="s">
        <v>2753</v>
      </c>
      <c r="B645" s="11">
        <f>B646+B665+B684+B703+B704</f>
        <v>72</v>
      </c>
      <c r="C645" s="11" t="s">
        <v>20</v>
      </c>
      <c r="D645" s="11" t="s">
        <v>20</v>
      </c>
      <c r="E645" s="11" t="s">
        <v>20</v>
      </c>
      <c r="F645" s="11" t="s">
        <v>20</v>
      </c>
      <c r="G645" s="11" t="s">
        <v>20</v>
      </c>
      <c r="H645" s="11" t="s">
        <v>20</v>
      </c>
      <c r="I645" s="11">
        <f t="shared" si="27"/>
        <v>171.11</v>
      </c>
      <c r="J645" s="22">
        <f>J646+J665+J684+J703+J704</f>
        <v>0</v>
      </c>
      <c r="K645" s="22">
        <f>K646+K665+K684+K703+K704</f>
        <v>171.11</v>
      </c>
      <c r="L645" s="22">
        <f>L646+L665+L684+L703+L704</f>
        <v>0</v>
      </c>
      <c r="M645" s="11" t="s">
        <v>20</v>
      </c>
      <c r="N645" s="11"/>
      <c r="O645" s="11"/>
      <c r="P645" s="11"/>
    </row>
    <row r="646" s="3" customFormat="1" ht="30" customHeight="1" spans="1:16">
      <c r="A646" s="26" t="s">
        <v>2754</v>
      </c>
      <c r="B646" s="11">
        <f>SUM(B647:B664)</f>
        <v>18</v>
      </c>
      <c r="C646" s="11" t="s">
        <v>20</v>
      </c>
      <c r="D646" s="11" t="s">
        <v>20</v>
      </c>
      <c r="E646" s="11" t="s">
        <v>20</v>
      </c>
      <c r="F646" s="11" t="s">
        <v>20</v>
      </c>
      <c r="G646" s="11" t="s">
        <v>20</v>
      </c>
      <c r="H646" s="11" t="s">
        <v>20</v>
      </c>
      <c r="I646" s="22">
        <f t="shared" si="27"/>
        <v>0</v>
      </c>
      <c r="J646" s="11">
        <f>SUM(J647:J664)</f>
        <v>0</v>
      </c>
      <c r="K646" s="11">
        <f>SUM(K647:K664)</f>
        <v>0</v>
      </c>
      <c r="L646" s="11">
        <f>SUM(L647:L664)</f>
        <v>0</v>
      </c>
      <c r="M646" s="11" t="s">
        <v>20</v>
      </c>
      <c r="N646" s="11" t="s">
        <v>20</v>
      </c>
      <c r="O646" s="11" t="s">
        <v>20</v>
      </c>
      <c r="P646" s="11"/>
    </row>
    <row r="647" s="4" customFormat="1" ht="36" customHeight="1" spans="1:16">
      <c r="A647" s="26" t="s">
        <v>3002</v>
      </c>
      <c r="B647" s="11">
        <v>1</v>
      </c>
      <c r="C647" s="11" t="s">
        <v>24</v>
      </c>
      <c r="D647" s="11" t="s">
        <v>1167</v>
      </c>
      <c r="E647" s="11">
        <v>3900</v>
      </c>
      <c r="F647" s="11" t="s">
        <v>3003</v>
      </c>
      <c r="G647" s="11" t="s">
        <v>194</v>
      </c>
      <c r="H647" s="11">
        <v>2022</v>
      </c>
      <c r="I647" s="11">
        <f t="shared" ref="I647:I665" si="28">J647+K647+L647</f>
        <v>0</v>
      </c>
      <c r="J647" s="22"/>
      <c r="K647" s="22"/>
      <c r="L647" s="22"/>
      <c r="M647" s="11" t="s">
        <v>2619</v>
      </c>
      <c r="N647" s="11" t="s">
        <v>42</v>
      </c>
      <c r="O647" s="11" t="s">
        <v>35</v>
      </c>
      <c r="P647" s="11"/>
    </row>
    <row r="648" s="4" customFormat="1" ht="36" customHeight="1" spans="1:16">
      <c r="A648" s="26" t="s">
        <v>3004</v>
      </c>
      <c r="B648" s="11">
        <v>1</v>
      </c>
      <c r="C648" s="11" t="s">
        <v>24</v>
      </c>
      <c r="D648" s="11" t="s">
        <v>1167</v>
      </c>
      <c r="E648" s="11">
        <v>5600</v>
      </c>
      <c r="F648" s="11" t="s">
        <v>3005</v>
      </c>
      <c r="G648" s="11" t="s">
        <v>159</v>
      </c>
      <c r="H648" s="11">
        <v>2022</v>
      </c>
      <c r="I648" s="11">
        <f t="shared" si="28"/>
        <v>0</v>
      </c>
      <c r="J648" s="22"/>
      <c r="K648" s="22"/>
      <c r="L648" s="22"/>
      <c r="M648" s="11" t="s">
        <v>2619</v>
      </c>
      <c r="N648" s="11" t="s">
        <v>42</v>
      </c>
      <c r="O648" s="11" t="s">
        <v>35</v>
      </c>
      <c r="P648" s="11"/>
    </row>
    <row r="649" s="4" customFormat="1" ht="36" customHeight="1" spans="1:16">
      <c r="A649" s="26" t="s">
        <v>3006</v>
      </c>
      <c r="B649" s="11">
        <v>1</v>
      </c>
      <c r="C649" s="11" t="s">
        <v>24</v>
      </c>
      <c r="D649" s="11" t="s">
        <v>1167</v>
      </c>
      <c r="E649" s="11">
        <v>1713</v>
      </c>
      <c r="F649" s="11" t="s">
        <v>3007</v>
      </c>
      <c r="G649" s="11" t="s">
        <v>191</v>
      </c>
      <c r="H649" s="11">
        <v>2022</v>
      </c>
      <c r="I649" s="11">
        <f t="shared" si="28"/>
        <v>0</v>
      </c>
      <c r="J649" s="22"/>
      <c r="K649" s="22"/>
      <c r="L649" s="22"/>
      <c r="M649" s="11" t="s">
        <v>2619</v>
      </c>
      <c r="N649" s="11" t="s">
        <v>42</v>
      </c>
      <c r="O649" s="11" t="s">
        <v>35</v>
      </c>
      <c r="P649" s="11"/>
    </row>
    <row r="650" s="4" customFormat="1" ht="36" customHeight="1" spans="1:16">
      <c r="A650" s="26" t="s">
        <v>3008</v>
      </c>
      <c r="B650" s="11">
        <v>1</v>
      </c>
      <c r="C650" s="11" t="s">
        <v>24</v>
      </c>
      <c r="D650" s="11" t="s">
        <v>1167</v>
      </c>
      <c r="E650" s="11">
        <v>2868</v>
      </c>
      <c r="F650" s="11" t="s">
        <v>3009</v>
      </c>
      <c r="G650" s="11" t="s">
        <v>188</v>
      </c>
      <c r="H650" s="11">
        <v>2022</v>
      </c>
      <c r="I650" s="11">
        <f t="shared" si="28"/>
        <v>0</v>
      </c>
      <c r="J650" s="22"/>
      <c r="K650" s="22"/>
      <c r="L650" s="22"/>
      <c r="M650" s="11" t="s">
        <v>2619</v>
      </c>
      <c r="N650" s="11" t="s">
        <v>42</v>
      </c>
      <c r="O650" s="11" t="s">
        <v>35</v>
      </c>
      <c r="P650" s="11"/>
    </row>
    <row r="651" s="4" customFormat="1" ht="36" customHeight="1" spans="1:16">
      <c r="A651" s="26" t="s">
        <v>3010</v>
      </c>
      <c r="B651" s="11">
        <v>1</v>
      </c>
      <c r="C651" s="11" t="s">
        <v>24</v>
      </c>
      <c r="D651" s="11" t="s">
        <v>1167</v>
      </c>
      <c r="E651" s="11">
        <v>2000</v>
      </c>
      <c r="F651" s="11" t="s">
        <v>3011</v>
      </c>
      <c r="G651" s="11" t="s">
        <v>185</v>
      </c>
      <c r="H651" s="11">
        <v>2022</v>
      </c>
      <c r="I651" s="11">
        <f t="shared" si="28"/>
        <v>0</v>
      </c>
      <c r="J651" s="22"/>
      <c r="K651" s="22"/>
      <c r="L651" s="22"/>
      <c r="M651" s="11" t="s">
        <v>2619</v>
      </c>
      <c r="N651" s="11" t="s">
        <v>42</v>
      </c>
      <c r="O651" s="11" t="s">
        <v>35</v>
      </c>
      <c r="P651" s="11"/>
    </row>
    <row r="652" s="4" customFormat="1" ht="36" customHeight="1" spans="1:16">
      <c r="A652" s="26" t="s">
        <v>3012</v>
      </c>
      <c r="B652" s="11">
        <v>1</v>
      </c>
      <c r="C652" s="11" t="s">
        <v>24</v>
      </c>
      <c r="D652" s="11" t="s">
        <v>1167</v>
      </c>
      <c r="E652" s="11">
        <v>5900</v>
      </c>
      <c r="F652" s="11" t="s">
        <v>3013</v>
      </c>
      <c r="G652" s="11" t="s">
        <v>32</v>
      </c>
      <c r="H652" s="11">
        <v>2022</v>
      </c>
      <c r="I652" s="11">
        <f t="shared" si="28"/>
        <v>0</v>
      </c>
      <c r="J652" s="22"/>
      <c r="K652" s="22"/>
      <c r="L652" s="22"/>
      <c r="M652" s="11" t="s">
        <v>2619</v>
      </c>
      <c r="N652" s="11" t="s">
        <v>42</v>
      </c>
      <c r="O652" s="11" t="s">
        <v>35</v>
      </c>
      <c r="P652" s="11"/>
    </row>
    <row r="653" s="4" customFormat="1" ht="36" customHeight="1" spans="1:16">
      <c r="A653" s="26" t="s">
        <v>3014</v>
      </c>
      <c r="B653" s="11">
        <v>1</v>
      </c>
      <c r="C653" s="11" t="s">
        <v>24</v>
      </c>
      <c r="D653" s="11" t="s">
        <v>1167</v>
      </c>
      <c r="E653" s="11">
        <v>6300</v>
      </c>
      <c r="F653" s="11" t="s">
        <v>3015</v>
      </c>
      <c r="G653" s="11" t="s">
        <v>229</v>
      </c>
      <c r="H653" s="11">
        <v>2022</v>
      </c>
      <c r="I653" s="11">
        <f t="shared" si="28"/>
        <v>0</v>
      </c>
      <c r="J653" s="22"/>
      <c r="K653" s="22"/>
      <c r="L653" s="22"/>
      <c r="M653" s="11" t="s">
        <v>2619</v>
      </c>
      <c r="N653" s="11" t="s">
        <v>42</v>
      </c>
      <c r="O653" s="11" t="s">
        <v>35</v>
      </c>
      <c r="P653" s="11"/>
    </row>
    <row r="654" s="4" customFormat="1" ht="36" customHeight="1" spans="1:16">
      <c r="A654" s="26" t="s">
        <v>3016</v>
      </c>
      <c r="B654" s="11">
        <v>1</v>
      </c>
      <c r="C654" s="11" t="s">
        <v>24</v>
      </c>
      <c r="D654" s="11" t="s">
        <v>1167</v>
      </c>
      <c r="E654" s="11">
        <v>6300</v>
      </c>
      <c r="F654" s="11" t="s">
        <v>3015</v>
      </c>
      <c r="G654" s="11" t="s">
        <v>168</v>
      </c>
      <c r="H654" s="11">
        <v>2022</v>
      </c>
      <c r="I654" s="11">
        <f t="shared" si="28"/>
        <v>0</v>
      </c>
      <c r="J654" s="22"/>
      <c r="K654" s="22"/>
      <c r="L654" s="22"/>
      <c r="M654" s="11" t="s">
        <v>2619</v>
      </c>
      <c r="N654" s="11" t="s">
        <v>42</v>
      </c>
      <c r="O654" s="11" t="s">
        <v>35</v>
      </c>
      <c r="P654" s="11"/>
    </row>
    <row r="655" s="4" customFormat="1" ht="36" customHeight="1" spans="1:16">
      <c r="A655" s="26" t="s">
        <v>3017</v>
      </c>
      <c r="B655" s="11">
        <v>1</v>
      </c>
      <c r="C655" s="11" t="s">
        <v>24</v>
      </c>
      <c r="D655" s="11" t="s">
        <v>1167</v>
      </c>
      <c r="E655" s="11">
        <v>2600</v>
      </c>
      <c r="F655" s="11" t="s">
        <v>3018</v>
      </c>
      <c r="G655" s="11" t="s">
        <v>165</v>
      </c>
      <c r="H655" s="11">
        <v>2022</v>
      </c>
      <c r="I655" s="11">
        <f t="shared" si="28"/>
        <v>0</v>
      </c>
      <c r="J655" s="22"/>
      <c r="K655" s="22"/>
      <c r="L655" s="22"/>
      <c r="M655" s="11" t="s">
        <v>2619</v>
      </c>
      <c r="N655" s="11" t="s">
        <v>42</v>
      </c>
      <c r="O655" s="11" t="s">
        <v>35</v>
      </c>
      <c r="P655" s="11"/>
    </row>
    <row r="656" s="4" customFormat="1" ht="36" customHeight="1" spans="1:16">
      <c r="A656" s="26" t="s">
        <v>3019</v>
      </c>
      <c r="B656" s="11">
        <v>1</v>
      </c>
      <c r="C656" s="11" t="s">
        <v>24</v>
      </c>
      <c r="D656" s="11" t="s">
        <v>1167</v>
      </c>
      <c r="E656" s="11">
        <v>4219</v>
      </c>
      <c r="F656" s="11" t="s">
        <v>3020</v>
      </c>
      <c r="G656" s="11" t="s">
        <v>162</v>
      </c>
      <c r="H656" s="11">
        <v>2022</v>
      </c>
      <c r="I656" s="11">
        <f t="shared" si="28"/>
        <v>0</v>
      </c>
      <c r="J656" s="22"/>
      <c r="K656" s="22"/>
      <c r="L656" s="22"/>
      <c r="M656" s="11" t="s">
        <v>2619</v>
      </c>
      <c r="N656" s="11" t="s">
        <v>42</v>
      </c>
      <c r="O656" s="11" t="s">
        <v>35</v>
      </c>
      <c r="P656" s="11"/>
    </row>
    <row r="657" s="4" customFormat="1" ht="36" customHeight="1" spans="1:16">
      <c r="A657" s="26" t="s">
        <v>3021</v>
      </c>
      <c r="B657" s="11">
        <v>1</v>
      </c>
      <c r="C657" s="11" t="s">
        <v>24</v>
      </c>
      <c r="D657" s="11" t="s">
        <v>1167</v>
      </c>
      <c r="E657" s="11">
        <v>4853</v>
      </c>
      <c r="F657" s="11" t="s">
        <v>3022</v>
      </c>
      <c r="G657" s="11" t="s">
        <v>303</v>
      </c>
      <c r="H657" s="11">
        <v>2022</v>
      </c>
      <c r="I657" s="11">
        <f t="shared" si="28"/>
        <v>0</v>
      </c>
      <c r="J657" s="22"/>
      <c r="K657" s="22"/>
      <c r="L657" s="22"/>
      <c r="M657" s="11" t="s">
        <v>2619</v>
      </c>
      <c r="N657" s="11" t="s">
        <v>42</v>
      </c>
      <c r="O657" s="11" t="s">
        <v>35</v>
      </c>
      <c r="P657" s="11"/>
    </row>
    <row r="658" s="4" customFormat="1" ht="36" customHeight="1" spans="1:16">
      <c r="A658" s="26" t="s">
        <v>3023</v>
      </c>
      <c r="B658" s="11">
        <v>1</v>
      </c>
      <c r="C658" s="11" t="s">
        <v>24</v>
      </c>
      <c r="D658" s="11" t="s">
        <v>1167</v>
      </c>
      <c r="E658" s="11">
        <v>5900</v>
      </c>
      <c r="F658" s="11" t="s">
        <v>3013</v>
      </c>
      <c r="G658" s="11" t="s">
        <v>179</v>
      </c>
      <c r="H658" s="11">
        <v>2022</v>
      </c>
      <c r="I658" s="11">
        <f t="shared" si="28"/>
        <v>0</v>
      </c>
      <c r="J658" s="22"/>
      <c r="K658" s="22"/>
      <c r="L658" s="22"/>
      <c r="M658" s="11" t="s">
        <v>2619</v>
      </c>
      <c r="N658" s="11" t="s">
        <v>42</v>
      </c>
      <c r="O658" s="11" t="s">
        <v>35</v>
      </c>
      <c r="P658" s="11"/>
    </row>
    <row r="659" s="4" customFormat="1" ht="36" customHeight="1" spans="1:16">
      <c r="A659" s="26" t="s">
        <v>3024</v>
      </c>
      <c r="B659" s="11">
        <v>1</v>
      </c>
      <c r="C659" s="11" t="s">
        <v>24</v>
      </c>
      <c r="D659" s="11" t="s">
        <v>1167</v>
      </c>
      <c r="E659" s="11">
        <v>1900</v>
      </c>
      <c r="F659" s="11" t="s">
        <v>3025</v>
      </c>
      <c r="G659" s="11" t="s">
        <v>182</v>
      </c>
      <c r="H659" s="11">
        <v>2022</v>
      </c>
      <c r="I659" s="11">
        <f t="shared" si="28"/>
        <v>0</v>
      </c>
      <c r="J659" s="22"/>
      <c r="K659" s="22"/>
      <c r="L659" s="22"/>
      <c r="M659" s="11" t="s">
        <v>2619</v>
      </c>
      <c r="N659" s="11" t="s">
        <v>42</v>
      </c>
      <c r="O659" s="11" t="s">
        <v>35</v>
      </c>
      <c r="P659" s="11"/>
    </row>
    <row r="660" s="4" customFormat="1" ht="36" customHeight="1" spans="1:16">
      <c r="A660" s="26" t="s">
        <v>3026</v>
      </c>
      <c r="B660" s="11">
        <v>1</v>
      </c>
      <c r="C660" s="11" t="s">
        <v>24</v>
      </c>
      <c r="D660" s="11" t="s">
        <v>1167</v>
      </c>
      <c r="E660" s="11">
        <v>6200</v>
      </c>
      <c r="F660" s="11" t="s">
        <v>3027</v>
      </c>
      <c r="G660" s="11" t="s">
        <v>58</v>
      </c>
      <c r="H660" s="11">
        <v>2022</v>
      </c>
      <c r="I660" s="11">
        <f t="shared" si="28"/>
        <v>0</v>
      </c>
      <c r="J660" s="22"/>
      <c r="K660" s="22"/>
      <c r="L660" s="22"/>
      <c r="M660" s="11" t="s">
        <v>2619</v>
      </c>
      <c r="N660" s="11" t="s">
        <v>42</v>
      </c>
      <c r="O660" s="11" t="s">
        <v>35</v>
      </c>
      <c r="P660" s="11"/>
    </row>
    <row r="661" s="4" customFormat="1" ht="36" customHeight="1" spans="1:16">
      <c r="A661" s="26" t="s">
        <v>3028</v>
      </c>
      <c r="B661" s="11">
        <v>1</v>
      </c>
      <c r="C661" s="11" t="s">
        <v>24</v>
      </c>
      <c r="D661" s="11" t="s">
        <v>1167</v>
      </c>
      <c r="E661" s="11">
        <v>4300</v>
      </c>
      <c r="F661" s="11" t="s">
        <v>3029</v>
      </c>
      <c r="G661" s="11" t="s">
        <v>173</v>
      </c>
      <c r="H661" s="11">
        <v>2022</v>
      </c>
      <c r="I661" s="11">
        <f t="shared" si="28"/>
        <v>0</v>
      </c>
      <c r="J661" s="22"/>
      <c r="K661" s="22"/>
      <c r="L661" s="22"/>
      <c r="M661" s="11" t="s">
        <v>2619</v>
      </c>
      <c r="N661" s="11" t="s">
        <v>42</v>
      </c>
      <c r="O661" s="11" t="s">
        <v>35</v>
      </c>
      <c r="P661" s="11"/>
    </row>
    <row r="662" s="4" customFormat="1" ht="36" customHeight="1" spans="1:16">
      <c r="A662" s="26" t="s">
        <v>3030</v>
      </c>
      <c r="B662" s="11">
        <v>1</v>
      </c>
      <c r="C662" s="11" t="s">
        <v>24</v>
      </c>
      <c r="D662" s="11" t="s">
        <v>1167</v>
      </c>
      <c r="E662" s="11">
        <v>2631</v>
      </c>
      <c r="F662" s="11" t="s">
        <v>3031</v>
      </c>
      <c r="G662" s="11" t="s">
        <v>176</v>
      </c>
      <c r="H662" s="11">
        <v>2022</v>
      </c>
      <c r="I662" s="11">
        <f t="shared" si="28"/>
        <v>0</v>
      </c>
      <c r="J662" s="22"/>
      <c r="K662" s="22"/>
      <c r="L662" s="22"/>
      <c r="M662" s="11" t="s">
        <v>2619</v>
      </c>
      <c r="N662" s="11" t="s">
        <v>42</v>
      </c>
      <c r="O662" s="11" t="s">
        <v>35</v>
      </c>
      <c r="P662" s="11"/>
    </row>
    <row r="663" s="4" customFormat="1" ht="36" customHeight="1" spans="1:16">
      <c r="A663" s="26" t="s">
        <v>3032</v>
      </c>
      <c r="B663" s="11">
        <v>1</v>
      </c>
      <c r="C663" s="11" t="s">
        <v>24</v>
      </c>
      <c r="D663" s="11" t="s">
        <v>1167</v>
      </c>
      <c r="E663" s="11">
        <v>1916</v>
      </c>
      <c r="F663" s="11" t="s">
        <v>3033</v>
      </c>
      <c r="G663" s="11" t="s">
        <v>425</v>
      </c>
      <c r="H663" s="11">
        <v>2022</v>
      </c>
      <c r="I663" s="11">
        <f t="shared" si="28"/>
        <v>0</v>
      </c>
      <c r="J663" s="22"/>
      <c r="K663" s="22"/>
      <c r="L663" s="22"/>
      <c r="M663" s="11" t="s">
        <v>2619</v>
      </c>
      <c r="N663" s="11" t="s">
        <v>42</v>
      </c>
      <c r="O663" s="11" t="s">
        <v>35</v>
      </c>
      <c r="P663" s="11"/>
    </row>
    <row r="664" s="4" customFormat="1" ht="36" customHeight="1" spans="1:16">
      <c r="A664" s="26" t="s">
        <v>3034</v>
      </c>
      <c r="B664" s="11">
        <v>1</v>
      </c>
      <c r="C664" s="11" t="s">
        <v>24</v>
      </c>
      <c r="D664" s="11" t="s">
        <v>1167</v>
      </c>
      <c r="E664" s="11">
        <v>2900</v>
      </c>
      <c r="F664" s="11" t="s">
        <v>3035</v>
      </c>
      <c r="G664" s="11" t="s">
        <v>257</v>
      </c>
      <c r="H664" s="11">
        <v>2022</v>
      </c>
      <c r="I664" s="11">
        <f t="shared" si="28"/>
        <v>0</v>
      </c>
      <c r="J664" s="22"/>
      <c r="K664" s="22"/>
      <c r="L664" s="22"/>
      <c r="M664" s="11" t="s">
        <v>2619</v>
      </c>
      <c r="N664" s="11" t="s">
        <v>42</v>
      </c>
      <c r="O664" s="11" t="s">
        <v>35</v>
      </c>
      <c r="P664" s="11"/>
    </row>
    <row r="665" s="3" customFormat="1" ht="30" customHeight="1" spans="1:16">
      <c r="A665" s="26" t="s">
        <v>2789</v>
      </c>
      <c r="B665" s="11">
        <f>SUM(B666:B683)</f>
        <v>18</v>
      </c>
      <c r="C665" s="11" t="s">
        <v>20</v>
      </c>
      <c r="D665" s="11" t="s">
        <v>20</v>
      </c>
      <c r="E665" s="11" t="s">
        <v>20</v>
      </c>
      <c r="F665" s="11" t="s">
        <v>20</v>
      </c>
      <c r="G665" s="11" t="s">
        <v>20</v>
      </c>
      <c r="H665" s="11" t="s">
        <v>20</v>
      </c>
      <c r="I665" s="22">
        <f t="shared" si="28"/>
        <v>0</v>
      </c>
      <c r="J665" s="22"/>
      <c r="K665" s="22"/>
      <c r="L665" s="22"/>
      <c r="M665" s="11" t="s">
        <v>20</v>
      </c>
      <c r="N665" s="11" t="s">
        <v>20</v>
      </c>
      <c r="O665" s="11" t="s">
        <v>20</v>
      </c>
      <c r="P665" s="11"/>
    </row>
    <row r="666" s="4" customFormat="1" ht="30" customHeight="1" spans="1:16">
      <c r="A666" s="26" t="s">
        <v>3036</v>
      </c>
      <c r="B666" s="11">
        <v>1</v>
      </c>
      <c r="C666" s="11" t="s">
        <v>24</v>
      </c>
      <c r="D666" s="11" t="s">
        <v>1167</v>
      </c>
      <c r="E666" s="11">
        <v>282</v>
      </c>
      <c r="F666" s="11" t="s">
        <v>3037</v>
      </c>
      <c r="G666" s="11" t="s">
        <v>194</v>
      </c>
      <c r="H666" s="11">
        <v>2022</v>
      </c>
      <c r="I666" s="11">
        <f t="shared" ref="I666:I684" si="29">J666+K666+L666</f>
        <v>0</v>
      </c>
      <c r="J666" s="22"/>
      <c r="K666" s="22"/>
      <c r="L666" s="22"/>
      <c r="M666" s="11" t="s">
        <v>2619</v>
      </c>
      <c r="N666" s="11" t="s">
        <v>42</v>
      </c>
      <c r="O666" s="11" t="s">
        <v>35</v>
      </c>
      <c r="P666" s="11"/>
    </row>
    <row r="667" s="4" customFormat="1" ht="30" customHeight="1" spans="1:16">
      <c r="A667" s="26" t="s">
        <v>3038</v>
      </c>
      <c r="B667" s="11">
        <v>1</v>
      </c>
      <c r="C667" s="11" t="s">
        <v>24</v>
      </c>
      <c r="D667" s="11" t="s">
        <v>1167</v>
      </c>
      <c r="E667" s="11">
        <v>143</v>
      </c>
      <c r="F667" s="11" t="s">
        <v>3039</v>
      </c>
      <c r="G667" s="11" t="s">
        <v>159</v>
      </c>
      <c r="H667" s="11">
        <v>2022</v>
      </c>
      <c r="I667" s="11">
        <f t="shared" si="29"/>
        <v>0</v>
      </c>
      <c r="J667" s="22"/>
      <c r="K667" s="22"/>
      <c r="L667" s="22"/>
      <c r="M667" s="11" t="s">
        <v>2619</v>
      </c>
      <c r="N667" s="11" t="s">
        <v>42</v>
      </c>
      <c r="O667" s="11" t="s">
        <v>35</v>
      </c>
      <c r="P667" s="11"/>
    </row>
    <row r="668" s="4" customFormat="1" ht="30" customHeight="1" spans="1:16">
      <c r="A668" s="26" t="s">
        <v>3040</v>
      </c>
      <c r="B668" s="11">
        <v>1</v>
      </c>
      <c r="C668" s="11" t="s">
        <v>24</v>
      </c>
      <c r="D668" s="11" t="s">
        <v>1167</v>
      </c>
      <c r="E668" s="11">
        <v>90</v>
      </c>
      <c r="F668" s="11" t="s">
        <v>3041</v>
      </c>
      <c r="G668" s="11" t="s">
        <v>191</v>
      </c>
      <c r="H668" s="11">
        <v>2022</v>
      </c>
      <c r="I668" s="11">
        <f t="shared" si="29"/>
        <v>0</v>
      </c>
      <c r="J668" s="22"/>
      <c r="K668" s="22"/>
      <c r="L668" s="22"/>
      <c r="M668" s="11" t="s">
        <v>2619</v>
      </c>
      <c r="N668" s="11" t="s">
        <v>42</v>
      </c>
      <c r="O668" s="11" t="s">
        <v>35</v>
      </c>
      <c r="P668" s="11"/>
    </row>
    <row r="669" s="4" customFormat="1" ht="30" customHeight="1" spans="1:16">
      <c r="A669" s="26" t="s">
        <v>3042</v>
      </c>
      <c r="B669" s="11">
        <v>1</v>
      </c>
      <c r="C669" s="11" t="s">
        <v>24</v>
      </c>
      <c r="D669" s="11" t="s">
        <v>1167</v>
      </c>
      <c r="E669" s="11">
        <v>210</v>
      </c>
      <c r="F669" s="11" t="s">
        <v>3043</v>
      </c>
      <c r="G669" s="11" t="s">
        <v>188</v>
      </c>
      <c r="H669" s="11">
        <v>2022</v>
      </c>
      <c r="I669" s="11">
        <f t="shared" si="29"/>
        <v>0</v>
      </c>
      <c r="J669" s="22"/>
      <c r="K669" s="22"/>
      <c r="L669" s="22"/>
      <c r="M669" s="11" t="s">
        <v>2619</v>
      </c>
      <c r="N669" s="11" t="s">
        <v>42</v>
      </c>
      <c r="O669" s="11" t="s">
        <v>35</v>
      </c>
      <c r="P669" s="11"/>
    </row>
    <row r="670" s="4" customFormat="1" ht="30" customHeight="1" spans="1:16">
      <c r="A670" s="26" t="s">
        <v>3044</v>
      </c>
      <c r="B670" s="11">
        <v>1</v>
      </c>
      <c r="C670" s="11" t="s">
        <v>24</v>
      </c>
      <c r="D670" s="11" t="s">
        <v>1167</v>
      </c>
      <c r="E670" s="11">
        <v>71</v>
      </c>
      <c r="F670" s="11" t="s">
        <v>3045</v>
      </c>
      <c r="G670" s="11" t="s">
        <v>185</v>
      </c>
      <c r="H670" s="11">
        <v>2022</v>
      </c>
      <c r="I670" s="11">
        <f t="shared" si="29"/>
        <v>0</v>
      </c>
      <c r="J670" s="22"/>
      <c r="K670" s="22"/>
      <c r="L670" s="22"/>
      <c r="M670" s="11" t="s">
        <v>2619</v>
      </c>
      <c r="N670" s="11" t="s">
        <v>42</v>
      </c>
      <c r="O670" s="11" t="s">
        <v>35</v>
      </c>
      <c r="P670" s="11"/>
    </row>
    <row r="671" s="4" customFormat="1" ht="30" customHeight="1" spans="1:16">
      <c r="A671" s="26" t="s">
        <v>3046</v>
      </c>
      <c r="B671" s="11">
        <v>1</v>
      </c>
      <c r="C671" s="11" t="s">
        <v>24</v>
      </c>
      <c r="D671" s="11" t="s">
        <v>1167</v>
      </c>
      <c r="E671" s="11">
        <v>240</v>
      </c>
      <c r="F671" s="11" t="s">
        <v>3047</v>
      </c>
      <c r="G671" s="11" t="s">
        <v>32</v>
      </c>
      <c r="H671" s="11">
        <v>2022</v>
      </c>
      <c r="I671" s="11">
        <f t="shared" si="29"/>
        <v>0</v>
      </c>
      <c r="J671" s="22"/>
      <c r="K671" s="22"/>
      <c r="L671" s="22"/>
      <c r="M671" s="11" t="s">
        <v>2619</v>
      </c>
      <c r="N671" s="11" t="s">
        <v>42</v>
      </c>
      <c r="O671" s="11" t="s">
        <v>35</v>
      </c>
      <c r="P671" s="11"/>
    </row>
    <row r="672" s="4" customFormat="1" ht="30" customHeight="1" spans="1:16">
      <c r="A672" s="26" t="s">
        <v>3048</v>
      </c>
      <c r="B672" s="11">
        <v>1</v>
      </c>
      <c r="C672" s="11" t="s">
        <v>24</v>
      </c>
      <c r="D672" s="11" t="s">
        <v>1167</v>
      </c>
      <c r="E672" s="11">
        <v>105</v>
      </c>
      <c r="F672" s="11" t="s">
        <v>3049</v>
      </c>
      <c r="G672" s="11" t="s">
        <v>229</v>
      </c>
      <c r="H672" s="11">
        <v>2022</v>
      </c>
      <c r="I672" s="11">
        <f t="shared" si="29"/>
        <v>0</v>
      </c>
      <c r="J672" s="22"/>
      <c r="K672" s="22"/>
      <c r="L672" s="22"/>
      <c r="M672" s="11" t="s">
        <v>2619</v>
      </c>
      <c r="N672" s="11" t="s">
        <v>42</v>
      </c>
      <c r="O672" s="11" t="s">
        <v>35</v>
      </c>
      <c r="P672" s="11"/>
    </row>
    <row r="673" s="4" customFormat="1" ht="30" customHeight="1" spans="1:16">
      <c r="A673" s="26" t="s">
        <v>3050</v>
      </c>
      <c r="B673" s="11">
        <v>1</v>
      </c>
      <c r="C673" s="11" t="s">
        <v>24</v>
      </c>
      <c r="D673" s="11" t="s">
        <v>1167</v>
      </c>
      <c r="E673" s="11">
        <v>190</v>
      </c>
      <c r="F673" s="11" t="s">
        <v>3051</v>
      </c>
      <c r="G673" s="11" t="s">
        <v>168</v>
      </c>
      <c r="H673" s="11">
        <v>2022</v>
      </c>
      <c r="I673" s="11">
        <f t="shared" si="29"/>
        <v>0</v>
      </c>
      <c r="J673" s="22"/>
      <c r="K673" s="22"/>
      <c r="L673" s="22"/>
      <c r="M673" s="11" t="s">
        <v>2619</v>
      </c>
      <c r="N673" s="11" t="s">
        <v>42</v>
      </c>
      <c r="O673" s="11" t="s">
        <v>35</v>
      </c>
      <c r="P673" s="11"/>
    </row>
    <row r="674" s="4" customFormat="1" ht="30" customHeight="1" spans="1:16">
      <c r="A674" s="26" t="s">
        <v>3052</v>
      </c>
      <c r="B674" s="11">
        <v>1</v>
      </c>
      <c r="C674" s="11" t="s">
        <v>24</v>
      </c>
      <c r="D674" s="11" t="s">
        <v>1167</v>
      </c>
      <c r="E674" s="11">
        <v>85</v>
      </c>
      <c r="F674" s="11" t="s">
        <v>3053</v>
      </c>
      <c r="G674" s="11" t="s">
        <v>165</v>
      </c>
      <c r="H674" s="11">
        <v>2022</v>
      </c>
      <c r="I674" s="11">
        <f t="shared" si="29"/>
        <v>0</v>
      </c>
      <c r="J674" s="22"/>
      <c r="K674" s="22"/>
      <c r="L674" s="22"/>
      <c r="M674" s="11" t="s">
        <v>2619</v>
      </c>
      <c r="N674" s="11" t="s">
        <v>42</v>
      </c>
      <c r="O674" s="11" t="s">
        <v>35</v>
      </c>
      <c r="P674" s="11"/>
    </row>
    <row r="675" s="4" customFormat="1" ht="30" customHeight="1" spans="1:16">
      <c r="A675" s="26" t="s">
        <v>3054</v>
      </c>
      <c r="B675" s="11">
        <v>1</v>
      </c>
      <c r="C675" s="11" t="s">
        <v>24</v>
      </c>
      <c r="D675" s="11" t="s">
        <v>1167</v>
      </c>
      <c r="E675" s="11">
        <v>139</v>
      </c>
      <c r="F675" s="11" t="s">
        <v>3055</v>
      </c>
      <c r="G675" s="11" t="s">
        <v>162</v>
      </c>
      <c r="H675" s="11">
        <v>2022</v>
      </c>
      <c r="I675" s="11">
        <f t="shared" si="29"/>
        <v>0</v>
      </c>
      <c r="J675" s="22"/>
      <c r="K675" s="22"/>
      <c r="L675" s="22"/>
      <c r="M675" s="11" t="s">
        <v>2619</v>
      </c>
      <c r="N675" s="11" t="s">
        <v>42</v>
      </c>
      <c r="O675" s="11" t="s">
        <v>35</v>
      </c>
      <c r="P675" s="11"/>
    </row>
    <row r="676" s="4" customFormat="1" ht="30" customHeight="1" spans="1:16">
      <c r="A676" s="26" t="s">
        <v>3056</v>
      </c>
      <c r="B676" s="11">
        <v>1</v>
      </c>
      <c r="C676" s="11" t="s">
        <v>24</v>
      </c>
      <c r="D676" s="11" t="s">
        <v>1167</v>
      </c>
      <c r="E676" s="11">
        <v>101</v>
      </c>
      <c r="F676" s="11" t="s">
        <v>3057</v>
      </c>
      <c r="G676" s="11" t="s">
        <v>303</v>
      </c>
      <c r="H676" s="11">
        <v>2022</v>
      </c>
      <c r="I676" s="11">
        <f t="shared" si="29"/>
        <v>0</v>
      </c>
      <c r="J676" s="22"/>
      <c r="K676" s="22"/>
      <c r="L676" s="22"/>
      <c r="M676" s="11" t="s">
        <v>2619</v>
      </c>
      <c r="N676" s="11" t="s">
        <v>42</v>
      </c>
      <c r="O676" s="11" t="s">
        <v>35</v>
      </c>
      <c r="P676" s="11"/>
    </row>
    <row r="677" s="4" customFormat="1" ht="30" customHeight="1" spans="1:16">
      <c r="A677" s="26" t="s">
        <v>3058</v>
      </c>
      <c r="B677" s="11">
        <v>1</v>
      </c>
      <c r="C677" s="11" t="s">
        <v>24</v>
      </c>
      <c r="D677" s="11" t="s">
        <v>1167</v>
      </c>
      <c r="E677" s="11">
        <v>172</v>
      </c>
      <c r="F677" s="11" t="s">
        <v>3059</v>
      </c>
      <c r="G677" s="11" t="s">
        <v>179</v>
      </c>
      <c r="H677" s="11">
        <v>2022</v>
      </c>
      <c r="I677" s="11">
        <f t="shared" si="29"/>
        <v>0</v>
      </c>
      <c r="J677" s="22"/>
      <c r="K677" s="22"/>
      <c r="L677" s="22"/>
      <c r="M677" s="11" t="s">
        <v>2619</v>
      </c>
      <c r="N677" s="11" t="s">
        <v>42</v>
      </c>
      <c r="O677" s="11" t="s">
        <v>35</v>
      </c>
      <c r="P677" s="11"/>
    </row>
    <row r="678" s="4" customFormat="1" ht="30" customHeight="1" spans="1:16">
      <c r="A678" s="26" t="s">
        <v>3060</v>
      </c>
      <c r="B678" s="11">
        <v>1</v>
      </c>
      <c r="C678" s="11" t="s">
        <v>24</v>
      </c>
      <c r="D678" s="11" t="s">
        <v>1167</v>
      </c>
      <c r="E678" s="11">
        <v>89</v>
      </c>
      <c r="F678" s="11" t="s">
        <v>3061</v>
      </c>
      <c r="G678" s="11" t="s">
        <v>182</v>
      </c>
      <c r="H678" s="11">
        <v>2022</v>
      </c>
      <c r="I678" s="11">
        <f t="shared" si="29"/>
        <v>0</v>
      </c>
      <c r="J678" s="22"/>
      <c r="K678" s="22"/>
      <c r="L678" s="22"/>
      <c r="M678" s="11" t="s">
        <v>2619</v>
      </c>
      <c r="N678" s="11" t="s">
        <v>42</v>
      </c>
      <c r="O678" s="11" t="s">
        <v>35</v>
      </c>
      <c r="P678" s="11"/>
    </row>
    <row r="679" s="4" customFormat="1" ht="30" customHeight="1" spans="1:16">
      <c r="A679" s="26" t="s">
        <v>3062</v>
      </c>
      <c r="B679" s="11">
        <v>1</v>
      </c>
      <c r="C679" s="11" t="s">
        <v>24</v>
      </c>
      <c r="D679" s="11" t="s">
        <v>1167</v>
      </c>
      <c r="E679" s="11">
        <v>162</v>
      </c>
      <c r="F679" s="11" t="s">
        <v>3063</v>
      </c>
      <c r="G679" s="11" t="s">
        <v>58</v>
      </c>
      <c r="H679" s="11">
        <v>2022</v>
      </c>
      <c r="I679" s="11">
        <f t="shared" si="29"/>
        <v>0</v>
      </c>
      <c r="J679" s="22"/>
      <c r="K679" s="22"/>
      <c r="L679" s="22"/>
      <c r="M679" s="11" t="s">
        <v>2619</v>
      </c>
      <c r="N679" s="11" t="s">
        <v>42</v>
      </c>
      <c r="O679" s="11" t="s">
        <v>35</v>
      </c>
      <c r="P679" s="11"/>
    </row>
    <row r="680" s="4" customFormat="1" ht="30" customHeight="1" spans="1:16">
      <c r="A680" s="26" t="s">
        <v>3064</v>
      </c>
      <c r="B680" s="11">
        <v>1</v>
      </c>
      <c r="C680" s="11" t="s">
        <v>24</v>
      </c>
      <c r="D680" s="11" t="s">
        <v>1167</v>
      </c>
      <c r="E680" s="11">
        <v>107</v>
      </c>
      <c r="F680" s="11" t="s">
        <v>3065</v>
      </c>
      <c r="G680" s="11" t="s">
        <v>173</v>
      </c>
      <c r="H680" s="11">
        <v>2022</v>
      </c>
      <c r="I680" s="11">
        <f t="shared" si="29"/>
        <v>0</v>
      </c>
      <c r="J680" s="22"/>
      <c r="K680" s="22"/>
      <c r="L680" s="22"/>
      <c r="M680" s="11" t="s">
        <v>2619</v>
      </c>
      <c r="N680" s="11" t="s">
        <v>42</v>
      </c>
      <c r="O680" s="11" t="s">
        <v>35</v>
      </c>
      <c r="P680" s="11"/>
    </row>
    <row r="681" s="4" customFormat="1" ht="30" customHeight="1" spans="1:16">
      <c r="A681" s="26" t="s">
        <v>3066</v>
      </c>
      <c r="B681" s="11">
        <v>1</v>
      </c>
      <c r="C681" s="11" t="s">
        <v>24</v>
      </c>
      <c r="D681" s="11" t="s">
        <v>1167</v>
      </c>
      <c r="E681" s="11">
        <v>65</v>
      </c>
      <c r="F681" s="11" t="s">
        <v>3067</v>
      </c>
      <c r="G681" s="11" t="s">
        <v>176</v>
      </c>
      <c r="H681" s="11">
        <v>2022</v>
      </c>
      <c r="I681" s="11">
        <f t="shared" si="29"/>
        <v>0</v>
      </c>
      <c r="J681" s="22"/>
      <c r="K681" s="22"/>
      <c r="L681" s="22"/>
      <c r="M681" s="11" t="s">
        <v>2619</v>
      </c>
      <c r="N681" s="11" t="s">
        <v>42</v>
      </c>
      <c r="O681" s="11" t="s">
        <v>35</v>
      </c>
      <c r="P681" s="11"/>
    </row>
    <row r="682" s="4" customFormat="1" ht="30" customHeight="1" spans="1:16">
      <c r="A682" s="26" t="s">
        <v>3068</v>
      </c>
      <c r="B682" s="11">
        <v>1</v>
      </c>
      <c r="C682" s="11" t="s">
        <v>24</v>
      </c>
      <c r="D682" s="11" t="s">
        <v>1167</v>
      </c>
      <c r="E682" s="11">
        <v>89</v>
      </c>
      <c r="F682" s="11" t="s">
        <v>3061</v>
      </c>
      <c r="G682" s="11" t="s">
        <v>425</v>
      </c>
      <c r="H682" s="11">
        <v>2022</v>
      </c>
      <c r="I682" s="11">
        <f t="shared" si="29"/>
        <v>0</v>
      </c>
      <c r="J682" s="22"/>
      <c r="K682" s="22"/>
      <c r="L682" s="22"/>
      <c r="M682" s="11" t="s">
        <v>2619</v>
      </c>
      <c r="N682" s="11" t="s">
        <v>42</v>
      </c>
      <c r="O682" s="11" t="s">
        <v>35</v>
      </c>
      <c r="P682" s="11"/>
    </row>
    <row r="683" s="4" customFormat="1" ht="30" customHeight="1" spans="1:16">
      <c r="A683" s="26" t="s">
        <v>3069</v>
      </c>
      <c r="B683" s="11">
        <v>1</v>
      </c>
      <c r="C683" s="11" t="s">
        <v>24</v>
      </c>
      <c r="D683" s="11" t="s">
        <v>1167</v>
      </c>
      <c r="E683" s="11">
        <v>260</v>
      </c>
      <c r="F683" s="11" t="s">
        <v>3070</v>
      </c>
      <c r="G683" s="11" t="s">
        <v>257</v>
      </c>
      <c r="H683" s="11">
        <v>2022</v>
      </c>
      <c r="I683" s="11">
        <f t="shared" si="29"/>
        <v>0</v>
      </c>
      <c r="J683" s="22"/>
      <c r="K683" s="22"/>
      <c r="L683" s="22"/>
      <c r="M683" s="11" t="s">
        <v>2619</v>
      </c>
      <c r="N683" s="11" t="s">
        <v>42</v>
      </c>
      <c r="O683" s="11" t="s">
        <v>35</v>
      </c>
      <c r="P683" s="11"/>
    </row>
    <row r="684" s="3" customFormat="1" ht="30" customHeight="1" spans="1:16">
      <c r="A684" s="26" t="s">
        <v>2827</v>
      </c>
      <c r="B684" s="11">
        <f>SUM(B685:B702)</f>
        <v>18</v>
      </c>
      <c r="C684" s="11" t="s">
        <v>20</v>
      </c>
      <c r="D684" s="11" t="s">
        <v>20</v>
      </c>
      <c r="E684" s="11" t="s">
        <v>20</v>
      </c>
      <c r="F684" s="11" t="s">
        <v>20</v>
      </c>
      <c r="G684" s="11" t="s">
        <v>20</v>
      </c>
      <c r="H684" s="11" t="s">
        <v>20</v>
      </c>
      <c r="I684" s="22">
        <f t="shared" si="29"/>
        <v>171.11</v>
      </c>
      <c r="J684" s="11">
        <f>SUM(J685:J702)</f>
        <v>0</v>
      </c>
      <c r="K684" s="11">
        <f>SUM(K685:K702)</f>
        <v>171.11</v>
      </c>
      <c r="L684" s="11">
        <f>SUM(L685:L702)</f>
        <v>0</v>
      </c>
      <c r="M684" s="11" t="s">
        <v>20</v>
      </c>
      <c r="N684" s="11" t="s">
        <v>20</v>
      </c>
      <c r="O684" s="11" t="s">
        <v>20</v>
      </c>
      <c r="P684" s="11"/>
    </row>
    <row r="685" s="4" customFormat="1" ht="39" customHeight="1" spans="1:16">
      <c r="A685" s="26" t="s">
        <v>3071</v>
      </c>
      <c r="B685" s="11">
        <v>1</v>
      </c>
      <c r="C685" s="11" t="s">
        <v>587</v>
      </c>
      <c r="D685" s="11" t="s">
        <v>1167</v>
      </c>
      <c r="E685" s="11">
        <v>1449</v>
      </c>
      <c r="F685" s="11" t="s">
        <v>2830</v>
      </c>
      <c r="G685" s="11" t="s">
        <v>32</v>
      </c>
      <c r="H685" s="11">
        <v>2022</v>
      </c>
      <c r="I685" s="11">
        <f t="shared" ref="I685:I704" si="30">J685+K685+L685</f>
        <v>14.49</v>
      </c>
      <c r="J685" s="22"/>
      <c r="K685" s="22">
        <v>14.49</v>
      </c>
      <c r="L685" s="22"/>
      <c r="M685" s="11" t="s">
        <v>1207</v>
      </c>
      <c r="N685" s="11" t="s">
        <v>42</v>
      </c>
      <c r="O685" s="11" t="s">
        <v>35</v>
      </c>
      <c r="P685" s="11"/>
    </row>
    <row r="686" s="4" customFormat="1" ht="39" customHeight="1" spans="1:16">
      <c r="A686" s="26" t="s">
        <v>3072</v>
      </c>
      <c r="B686" s="11">
        <v>1</v>
      </c>
      <c r="C686" s="11" t="s">
        <v>587</v>
      </c>
      <c r="D686" s="11" t="s">
        <v>1167</v>
      </c>
      <c r="E686" s="11">
        <v>523</v>
      </c>
      <c r="F686" s="11" t="s">
        <v>2830</v>
      </c>
      <c r="G686" s="11" t="s">
        <v>257</v>
      </c>
      <c r="H686" s="11">
        <v>2022</v>
      </c>
      <c r="I686" s="11">
        <f t="shared" si="30"/>
        <v>5.23</v>
      </c>
      <c r="J686" s="22"/>
      <c r="K686" s="22">
        <v>5.23</v>
      </c>
      <c r="L686" s="22"/>
      <c r="M686" s="11" t="s">
        <v>1207</v>
      </c>
      <c r="N686" s="11" t="s">
        <v>42</v>
      </c>
      <c r="O686" s="11" t="s">
        <v>35</v>
      </c>
      <c r="P686" s="11"/>
    </row>
    <row r="687" s="4" customFormat="1" ht="39" customHeight="1" spans="1:16">
      <c r="A687" s="26" t="s">
        <v>3073</v>
      </c>
      <c r="B687" s="11">
        <v>1</v>
      </c>
      <c r="C687" s="11" t="s">
        <v>587</v>
      </c>
      <c r="D687" s="11" t="s">
        <v>1167</v>
      </c>
      <c r="E687" s="11">
        <v>498</v>
      </c>
      <c r="F687" s="11" t="s">
        <v>2830</v>
      </c>
      <c r="G687" s="11" t="s">
        <v>185</v>
      </c>
      <c r="H687" s="11">
        <v>2022</v>
      </c>
      <c r="I687" s="11">
        <f t="shared" si="30"/>
        <v>4.98</v>
      </c>
      <c r="J687" s="22"/>
      <c r="K687" s="22">
        <v>4.98</v>
      </c>
      <c r="L687" s="22"/>
      <c r="M687" s="11" t="s">
        <v>1207</v>
      </c>
      <c r="N687" s="11" t="s">
        <v>42</v>
      </c>
      <c r="O687" s="11" t="s">
        <v>35</v>
      </c>
      <c r="P687" s="11"/>
    </row>
    <row r="688" s="4" customFormat="1" ht="39" customHeight="1" spans="1:16">
      <c r="A688" s="26" t="s">
        <v>3074</v>
      </c>
      <c r="B688" s="11">
        <v>1</v>
      </c>
      <c r="C688" s="11" t="s">
        <v>587</v>
      </c>
      <c r="D688" s="11" t="s">
        <v>1167</v>
      </c>
      <c r="E688" s="11">
        <v>297</v>
      </c>
      <c r="F688" s="11" t="s">
        <v>2830</v>
      </c>
      <c r="G688" s="11" t="s">
        <v>425</v>
      </c>
      <c r="H688" s="11">
        <v>2022</v>
      </c>
      <c r="I688" s="11">
        <f t="shared" si="30"/>
        <v>2.97</v>
      </c>
      <c r="J688" s="22"/>
      <c r="K688" s="22">
        <v>2.97</v>
      </c>
      <c r="L688" s="22"/>
      <c r="M688" s="11" t="s">
        <v>1207</v>
      </c>
      <c r="N688" s="11" t="s">
        <v>42</v>
      </c>
      <c r="O688" s="11" t="s">
        <v>35</v>
      </c>
      <c r="P688" s="11"/>
    </row>
    <row r="689" s="4" customFormat="1" ht="39" customHeight="1" spans="1:16">
      <c r="A689" s="26" t="s">
        <v>3075</v>
      </c>
      <c r="B689" s="11">
        <v>1</v>
      </c>
      <c r="C689" s="11" t="s">
        <v>587</v>
      </c>
      <c r="D689" s="11" t="s">
        <v>1167</v>
      </c>
      <c r="E689" s="11">
        <v>319</v>
      </c>
      <c r="F689" s="11" t="s">
        <v>2830</v>
      </c>
      <c r="G689" s="11" t="s">
        <v>191</v>
      </c>
      <c r="H689" s="11">
        <v>2022</v>
      </c>
      <c r="I689" s="11">
        <f t="shared" si="30"/>
        <v>3.19</v>
      </c>
      <c r="J689" s="22"/>
      <c r="K689" s="22">
        <v>3.19</v>
      </c>
      <c r="L689" s="22"/>
      <c r="M689" s="11" t="s">
        <v>1207</v>
      </c>
      <c r="N689" s="11" t="s">
        <v>42</v>
      </c>
      <c r="O689" s="11" t="s">
        <v>35</v>
      </c>
      <c r="P689" s="11"/>
    </row>
    <row r="690" s="4" customFormat="1" ht="39" customHeight="1" spans="1:16">
      <c r="A690" s="26" t="s">
        <v>3076</v>
      </c>
      <c r="B690" s="11">
        <v>1</v>
      </c>
      <c r="C690" s="11" t="s">
        <v>587</v>
      </c>
      <c r="D690" s="11" t="s">
        <v>1167</v>
      </c>
      <c r="E690" s="11">
        <v>1374</v>
      </c>
      <c r="F690" s="11" t="s">
        <v>2830</v>
      </c>
      <c r="G690" s="11" t="s">
        <v>168</v>
      </c>
      <c r="H690" s="11">
        <v>2022</v>
      </c>
      <c r="I690" s="11">
        <f t="shared" si="30"/>
        <v>13.74</v>
      </c>
      <c r="J690" s="22"/>
      <c r="K690" s="22">
        <v>13.74</v>
      </c>
      <c r="L690" s="22"/>
      <c r="M690" s="11" t="s">
        <v>1207</v>
      </c>
      <c r="N690" s="11" t="s">
        <v>42</v>
      </c>
      <c r="O690" s="11" t="s">
        <v>35</v>
      </c>
      <c r="P690" s="11"/>
    </row>
    <row r="691" s="4" customFormat="1" ht="39" customHeight="1" spans="1:16">
      <c r="A691" s="26" t="s">
        <v>3077</v>
      </c>
      <c r="B691" s="11">
        <v>1</v>
      </c>
      <c r="C691" s="11" t="s">
        <v>587</v>
      </c>
      <c r="D691" s="11" t="s">
        <v>1167</v>
      </c>
      <c r="E691" s="11">
        <v>1315</v>
      </c>
      <c r="F691" s="11" t="s">
        <v>2830</v>
      </c>
      <c r="G691" s="11" t="s">
        <v>159</v>
      </c>
      <c r="H691" s="11">
        <v>2022</v>
      </c>
      <c r="I691" s="11">
        <f t="shared" si="30"/>
        <v>13.15</v>
      </c>
      <c r="J691" s="22"/>
      <c r="K691" s="22">
        <v>13.15</v>
      </c>
      <c r="L691" s="22"/>
      <c r="M691" s="11" t="s">
        <v>1207</v>
      </c>
      <c r="N691" s="11" t="s">
        <v>42</v>
      </c>
      <c r="O691" s="11" t="s">
        <v>35</v>
      </c>
      <c r="P691" s="11"/>
    </row>
    <row r="692" s="4" customFormat="1" ht="39" customHeight="1" spans="1:16">
      <c r="A692" s="26" t="s">
        <v>3078</v>
      </c>
      <c r="B692" s="11">
        <v>1</v>
      </c>
      <c r="C692" s="11" t="s">
        <v>587</v>
      </c>
      <c r="D692" s="11" t="s">
        <v>1167</v>
      </c>
      <c r="E692" s="11">
        <v>1745</v>
      </c>
      <c r="F692" s="11" t="s">
        <v>2830</v>
      </c>
      <c r="G692" s="11" t="s">
        <v>194</v>
      </c>
      <c r="H692" s="11">
        <v>2022</v>
      </c>
      <c r="I692" s="11">
        <f t="shared" si="30"/>
        <v>17.45</v>
      </c>
      <c r="J692" s="22"/>
      <c r="K692" s="22">
        <v>17.45</v>
      </c>
      <c r="L692" s="22"/>
      <c r="M692" s="11" t="s">
        <v>1207</v>
      </c>
      <c r="N692" s="11" t="s">
        <v>42</v>
      </c>
      <c r="O692" s="11" t="s">
        <v>35</v>
      </c>
      <c r="P692" s="11"/>
    </row>
    <row r="693" s="4" customFormat="1" ht="39" customHeight="1" spans="1:16">
      <c r="A693" s="26" t="s">
        <v>3079</v>
      </c>
      <c r="B693" s="11">
        <v>1</v>
      </c>
      <c r="C693" s="11" t="s">
        <v>587</v>
      </c>
      <c r="D693" s="11" t="s">
        <v>1167</v>
      </c>
      <c r="E693" s="11">
        <v>1011</v>
      </c>
      <c r="F693" s="11" t="s">
        <v>2830</v>
      </c>
      <c r="G693" s="11" t="s">
        <v>179</v>
      </c>
      <c r="H693" s="11">
        <v>2022</v>
      </c>
      <c r="I693" s="11">
        <f t="shared" si="30"/>
        <v>10.11</v>
      </c>
      <c r="J693" s="22"/>
      <c r="K693" s="22">
        <v>10.11</v>
      </c>
      <c r="L693" s="22"/>
      <c r="M693" s="11" t="s">
        <v>1207</v>
      </c>
      <c r="N693" s="11" t="s">
        <v>42</v>
      </c>
      <c r="O693" s="11" t="s">
        <v>35</v>
      </c>
      <c r="P693" s="11"/>
    </row>
    <row r="694" s="4" customFormat="1" ht="39" customHeight="1" spans="1:16">
      <c r="A694" s="26" t="s">
        <v>3080</v>
      </c>
      <c r="B694" s="11">
        <v>1</v>
      </c>
      <c r="C694" s="11" t="s">
        <v>587</v>
      </c>
      <c r="D694" s="11" t="s">
        <v>1167</v>
      </c>
      <c r="E694" s="11">
        <v>1413</v>
      </c>
      <c r="F694" s="11" t="s">
        <v>2830</v>
      </c>
      <c r="G694" s="11" t="s">
        <v>229</v>
      </c>
      <c r="H694" s="11">
        <v>2022</v>
      </c>
      <c r="I694" s="11">
        <f t="shared" si="30"/>
        <v>14.13</v>
      </c>
      <c r="J694" s="22"/>
      <c r="K694" s="22">
        <v>14.13</v>
      </c>
      <c r="L694" s="22"/>
      <c r="M694" s="11" t="s">
        <v>1207</v>
      </c>
      <c r="N694" s="11" t="s">
        <v>42</v>
      </c>
      <c r="O694" s="11" t="s">
        <v>35</v>
      </c>
      <c r="P694" s="11"/>
    </row>
    <row r="695" s="4" customFormat="1" ht="39" customHeight="1" spans="1:16">
      <c r="A695" s="26" t="s">
        <v>3081</v>
      </c>
      <c r="B695" s="11">
        <v>1</v>
      </c>
      <c r="C695" s="11" t="s">
        <v>587</v>
      </c>
      <c r="D695" s="11" t="s">
        <v>1167</v>
      </c>
      <c r="E695" s="11">
        <v>398</v>
      </c>
      <c r="F695" s="11" t="s">
        <v>2830</v>
      </c>
      <c r="G695" s="11" t="s">
        <v>165</v>
      </c>
      <c r="H695" s="11">
        <v>2022</v>
      </c>
      <c r="I695" s="11">
        <f t="shared" si="30"/>
        <v>3.98</v>
      </c>
      <c r="J695" s="22"/>
      <c r="K695" s="22">
        <v>3.98</v>
      </c>
      <c r="L695" s="22"/>
      <c r="M695" s="11" t="s">
        <v>1207</v>
      </c>
      <c r="N695" s="11" t="s">
        <v>42</v>
      </c>
      <c r="O695" s="11" t="s">
        <v>35</v>
      </c>
      <c r="P695" s="11"/>
    </row>
    <row r="696" s="4" customFormat="1" ht="39" customHeight="1" spans="1:16">
      <c r="A696" s="26" t="s">
        <v>3082</v>
      </c>
      <c r="B696" s="11">
        <v>1</v>
      </c>
      <c r="C696" s="11" t="s">
        <v>587</v>
      </c>
      <c r="D696" s="11" t="s">
        <v>1167</v>
      </c>
      <c r="E696" s="11">
        <v>269</v>
      </c>
      <c r="F696" s="11" t="s">
        <v>2830</v>
      </c>
      <c r="G696" s="11" t="s">
        <v>182</v>
      </c>
      <c r="H696" s="11">
        <v>2022</v>
      </c>
      <c r="I696" s="11">
        <f t="shared" si="30"/>
        <v>2.69</v>
      </c>
      <c r="J696" s="22"/>
      <c r="K696" s="22">
        <v>2.69</v>
      </c>
      <c r="L696" s="22"/>
      <c r="M696" s="11" t="s">
        <v>1207</v>
      </c>
      <c r="N696" s="11" t="s">
        <v>42</v>
      </c>
      <c r="O696" s="11" t="s">
        <v>35</v>
      </c>
      <c r="P696" s="11"/>
    </row>
    <row r="697" s="4" customFormat="1" ht="39" customHeight="1" spans="1:16">
      <c r="A697" s="26" t="s">
        <v>3083</v>
      </c>
      <c r="B697" s="11">
        <v>1</v>
      </c>
      <c r="C697" s="11" t="s">
        <v>587</v>
      </c>
      <c r="D697" s="11" t="s">
        <v>1167</v>
      </c>
      <c r="E697" s="11">
        <v>471</v>
      </c>
      <c r="F697" s="11" t="s">
        <v>2830</v>
      </c>
      <c r="G697" s="11" t="s">
        <v>188</v>
      </c>
      <c r="H697" s="11">
        <v>2022</v>
      </c>
      <c r="I697" s="11">
        <f t="shared" si="30"/>
        <v>4.71</v>
      </c>
      <c r="J697" s="22"/>
      <c r="K697" s="22">
        <v>4.71</v>
      </c>
      <c r="L697" s="22"/>
      <c r="M697" s="11" t="s">
        <v>1207</v>
      </c>
      <c r="N697" s="11" t="s">
        <v>42</v>
      </c>
      <c r="O697" s="11" t="s">
        <v>35</v>
      </c>
      <c r="P697" s="11"/>
    </row>
    <row r="698" s="4" customFormat="1" ht="39" customHeight="1" spans="1:16">
      <c r="A698" s="26" t="s">
        <v>3084</v>
      </c>
      <c r="B698" s="11">
        <v>1</v>
      </c>
      <c r="C698" s="11" t="s">
        <v>587</v>
      </c>
      <c r="D698" s="11" t="s">
        <v>1167</v>
      </c>
      <c r="E698" s="11">
        <v>756</v>
      </c>
      <c r="F698" s="11" t="s">
        <v>2830</v>
      </c>
      <c r="G698" s="11" t="s">
        <v>176</v>
      </c>
      <c r="H698" s="11">
        <v>2022</v>
      </c>
      <c r="I698" s="11">
        <f t="shared" si="30"/>
        <v>7.56</v>
      </c>
      <c r="J698" s="22"/>
      <c r="K698" s="22">
        <v>7.56</v>
      </c>
      <c r="L698" s="22"/>
      <c r="M698" s="11" t="s">
        <v>1207</v>
      </c>
      <c r="N698" s="11" t="s">
        <v>42</v>
      </c>
      <c r="O698" s="11" t="s">
        <v>35</v>
      </c>
      <c r="P698" s="11"/>
    </row>
    <row r="699" s="4" customFormat="1" ht="39" customHeight="1" spans="1:16">
      <c r="A699" s="26" t="s">
        <v>3085</v>
      </c>
      <c r="B699" s="11">
        <v>1</v>
      </c>
      <c r="C699" s="11" t="s">
        <v>587</v>
      </c>
      <c r="D699" s="11" t="s">
        <v>1167</v>
      </c>
      <c r="E699" s="11">
        <v>1386</v>
      </c>
      <c r="F699" s="11" t="s">
        <v>2830</v>
      </c>
      <c r="G699" s="11" t="s">
        <v>2845</v>
      </c>
      <c r="H699" s="11">
        <v>2022</v>
      </c>
      <c r="I699" s="11">
        <f t="shared" si="30"/>
        <v>13.86</v>
      </c>
      <c r="J699" s="22"/>
      <c r="K699" s="22">
        <v>13.86</v>
      </c>
      <c r="L699" s="22"/>
      <c r="M699" s="11" t="s">
        <v>1207</v>
      </c>
      <c r="N699" s="11" t="s">
        <v>42</v>
      </c>
      <c r="O699" s="11" t="s">
        <v>35</v>
      </c>
      <c r="P699" s="11"/>
    </row>
    <row r="700" s="4" customFormat="1" ht="39" customHeight="1" spans="1:16">
      <c r="A700" s="26" t="s">
        <v>3086</v>
      </c>
      <c r="B700" s="11">
        <v>1</v>
      </c>
      <c r="C700" s="11" t="s">
        <v>587</v>
      </c>
      <c r="D700" s="11" t="s">
        <v>1167</v>
      </c>
      <c r="E700" s="11">
        <v>1005</v>
      </c>
      <c r="F700" s="11" t="s">
        <v>2830</v>
      </c>
      <c r="G700" s="11" t="s">
        <v>162</v>
      </c>
      <c r="H700" s="11">
        <v>2022</v>
      </c>
      <c r="I700" s="11">
        <f t="shared" si="30"/>
        <v>10.05</v>
      </c>
      <c r="J700" s="22"/>
      <c r="K700" s="22">
        <v>10.05</v>
      </c>
      <c r="L700" s="22"/>
      <c r="M700" s="11" t="s">
        <v>1207</v>
      </c>
      <c r="N700" s="11" t="s">
        <v>42</v>
      </c>
      <c r="O700" s="11" t="s">
        <v>35</v>
      </c>
      <c r="P700" s="11"/>
    </row>
    <row r="701" s="4" customFormat="1" ht="39" customHeight="1" spans="1:16">
      <c r="A701" s="26" t="s">
        <v>3087</v>
      </c>
      <c r="B701" s="11">
        <v>1</v>
      </c>
      <c r="C701" s="11" t="s">
        <v>587</v>
      </c>
      <c r="D701" s="11" t="s">
        <v>1167</v>
      </c>
      <c r="E701" s="11">
        <v>1558</v>
      </c>
      <c r="F701" s="11" t="s">
        <v>2830</v>
      </c>
      <c r="G701" s="11" t="s">
        <v>58</v>
      </c>
      <c r="H701" s="11">
        <v>2022</v>
      </c>
      <c r="I701" s="11">
        <f t="shared" si="30"/>
        <v>15.58</v>
      </c>
      <c r="J701" s="22"/>
      <c r="K701" s="22">
        <v>15.58</v>
      </c>
      <c r="L701" s="22"/>
      <c r="M701" s="11" t="s">
        <v>1207</v>
      </c>
      <c r="N701" s="11" t="s">
        <v>42</v>
      </c>
      <c r="O701" s="11" t="s">
        <v>35</v>
      </c>
      <c r="P701" s="11"/>
    </row>
    <row r="702" s="4" customFormat="1" ht="39" customHeight="1" spans="1:16">
      <c r="A702" s="26" t="s">
        <v>3088</v>
      </c>
      <c r="B702" s="11">
        <v>1</v>
      </c>
      <c r="C702" s="11" t="s">
        <v>587</v>
      </c>
      <c r="D702" s="11" t="s">
        <v>1167</v>
      </c>
      <c r="E702" s="11">
        <v>1324</v>
      </c>
      <c r="F702" s="11" t="s">
        <v>2830</v>
      </c>
      <c r="G702" s="11" t="s">
        <v>303</v>
      </c>
      <c r="H702" s="11">
        <v>2022</v>
      </c>
      <c r="I702" s="11">
        <f t="shared" si="30"/>
        <v>13.24</v>
      </c>
      <c r="J702" s="22"/>
      <c r="K702" s="22">
        <v>13.24</v>
      </c>
      <c r="L702" s="22"/>
      <c r="M702" s="11" t="s">
        <v>1207</v>
      </c>
      <c r="N702" s="11" t="s">
        <v>42</v>
      </c>
      <c r="O702" s="11" t="s">
        <v>35</v>
      </c>
      <c r="P702" s="11"/>
    </row>
    <row r="703" s="3" customFormat="1" ht="30" customHeight="1" spans="1:16">
      <c r="A703" s="26" t="s">
        <v>2849</v>
      </c>
      <c r="B703" s="11"/>
      <c r="C703" s="11" t="s">
        <v>20</v>
      </c>
      <c r="D703" s="11" t="s">
        <v>20</v>
      </c>
      <c r="E703" s="11" t="s">
        <v>20</v>
      </c>
      <c r="F703" s="11" t="s">
        <v>20</v>
      </c>
      <c r="G703" s="11" t="s">
        <v>20</v>
      </c>
      <c r="H703" s="11" t="s">
        <v>20</v>
      </c>
      <c r="I703" s="22">
        <f t="shared" si="30"/>
        <v>0</v>
      </c>
      <c r="J703" s="22"/>
      <c r="K703" s="22"/>
      <c r="L703" s="22"/>
      <c r="M703" s="11" t="s">
        <v>20</v>
      </c>
      <c r="N703" s="11" t="s">
        <v>20</v>
      </c>
      <c r="O703" s="11" t="s">
        <v>20</v>
      </c>
      <c r="P703" s="11"/>
    </row>
    <row r="704" s="3" customFormat="1" ht="30" customHeight="1" spans="1:16">
      <c r="A704" s="26" t="s">
        <v>2851</v>
      </c>
      <c r="B704" s="11">
        <f>SUM(B705:B722)</f>
        <v>18</v>
      </c>
      <c r="C704" s="11" t="s">
        <v>20</v>
      </c>
      <c r="D704" s="11" t="s">
        <v>20</v>
      </c>
      <c r="E704" s="11" t="s">
        <v>20</v>
      </c>
      <c r="F704" s="11" t="s">
        <v>20</v>
      </c>
      <c r="G704" s="11" t="s">
        <v>20</v>
      </c>
      <c r="H704" s="11" t="s">
        <v>20</v>
      </c>
      <c r="I704" s="22">
        <f t="shared" si="30"/>
        <v>0</v>
      </c>
      <c r="J704" s="11">
        <f>SUM(J705:J722)</f>
        <v>0</v>
      </c>
      <c r="K704" s="11">
        <f>SUM(K705:K722)</f>
        <v>0</v>
      </c>
      <c r="L704" s="11">
        <f>SUM(L705:L722)</f>
        <v>0</v>
      </c>
      <c r="M704" s="11" t="s">
        <v>20</v>
      </c>
      <c r="N704" s="11" t="s">
        <v>20</v>
      </c>
      <c r="O704" s="11" t="s">
        <v>20</v>
      </c>
      <c r="P704" s="11"/>
    </row>
    <row r="705" s="4" customFormat="1" ht="30" customHeight="1" spans="1:16">
      <c r="A705" s="26" t="s">
        <v>3089</v>
      </c>
      <c r="B705" s="11">
        <v>1</v>
      </c>
      <c r="C705" s="11" t="s">
        <v>24</v>
      </c>
      <c r="D705" s="11" t="s">
        <v>1167</v>
      </c>
      <c r="E705" s="11">
        <v>1400</v>
      </c>
      <c r="F705" s="11" t="s">
        <v>3090</v>
      </c>
      <c r="G705" s="11" t="s">
        <v>194</v>
      </c>
      <c r="H705" s="11">
        <v>2022</v>
      </c>
      <c r="I705" s="11">
        <f t="shared" ref="I705:I737" si="31">J705+K705+L705</f>
        <v>0</v>
      </c>
      <c r="J705" s="22"/>
      <c r="K705" s="22"/>
      <c r="L705" s="22"/>
      <c r="M705" s="11" t="s">
        <v>2619</v>
      </c>
      <c r="N705" s="11" t="s">
        <v>42</v>
      </c>
      <c r="O705" s="11" t="s">
        <v>35</v>
      </c>
      <c r="P705" s="58"/>
    </row>
    <row r="706" s="4" customFormat="1" ht="30" customHeight="1" spans="1:16">
      <c r="A706" s="26" t="s">
        <v>3091</v>
      </c>
      <c r="B706" s="11">
        <v>1</v>
      </c>
      <c r="C706" s="11" t="s">
        <v>24</v>
      </c>
      <c r="D706" s="11" t="s">
        <v>1167</v>
      </c>
      <c r="E706" s="11">
        <v>1500</v>
      </c>
      <c r="F706" s="11" t="s">
        <v>3092</v>
      </c>
      <c r="G706" s="11" t="s">
        <v>159</v>
      </c>
      <c r="H706" s="11">
        <v>2022</v>
      </c>
      <c r="I706" s="11">
        <f t="shared" si="31"/>
        <v>0</v>
      </c>
      <c r="J706" s="22"/>
      <c r="K706" s="22"/>
      <c r="L706" s="22"/>
      <c r="M706" s="11" t="s">
        <v>2619</v>
      </c>
      <c r="N706" s="11" t="s">
        <v>42</v>
      </c>
      <c r="O706" s="11" t="s">
        <v>35</v>
      </c>
      <c r="P706" s="58"/>
    </row>
    <row r="707" s="4" customFormat="1" ht="30" customHeight="1" spans="1:16">
      <c r="A707" s="26" t="s">
        <v>3093</v>
      </c>
      <c r="B707" s="11">
        <v>1</v>
      </c>
      <c r="C707" s="11" t="s">
        <v>24</v>
      </c>
      <c r="D707" s="11" t="s">
        <v>1167</v>
      </c>
      <c r="E707" s="11">
        <v>800</v>
      </c>
      <c r="F707" s="11" t="s">
        <v>3094</v>
      </c>
      <c r="G707" s="11" t="s">
        <v>191</v>
      </c>
      <c r="H707" s="11">
        <v>2022</v>
      </c>
      <c r="I707" s="11">
        <f t="shared" si="31"/>
        <v>0</v>
      </c>
      <c r="J707" s="22"/>
      <c r="K707" s="22"/>
      <c r="L707" s="22"/>
      <c r="M707" s="11" t="s">
        <v>2619</v>
      </c>
      <c r="N707" s="11" t="s">
        <v>42</v>
      </c>
      <c r="O707" s="11" t="s">
        <v>35</v>
      </c>
      <c r="P707" s="58"/>
    </row>
    <row r="708" s="4" customFormat="1" ht="30" customHeight="1" spans="1:16">
      <c r="A708" s="26" t="s">
        <v>3095</v>
      </c>
      <c r="B708" s="11">
        <v>1</v>
      </c>
      <c r="C708" s="11" t="s">
        <v>24</v>
      </c>
      <c r="D708" s="11" t="s">
        <v>1167</v>
      </c>
      <c r="E708" s="11">
        <v>1000</v>
      </c>
      <c r="F708" s="11" t="s">
        <v>3096</v>
      </c>
      <c r="G708" s="11" t="s">
        <v>188</v>
      </c>
      <c r="H708" s="11">
        <v>2022</v>
      </c>
      <c r="I708" s="11">
        <f t="shared" si="31"/>
        <v>0</v>
      </c>
      <c r="J708" s="22"/>
      <c r="K708" s="22"/>
      <c r="L708" s="22"/>
      <c r="M708" s="11" t="s">
        <v>2619</v>
      </c>
      <c r="N708" s="11" t="s">
        <v>42</v>
      </c>
      <c r="O708" s="11" t="s">
        <v>35</v>
      </c>
      <c r="P708" s="58"/>
    </row>
    <row r="709" s="4" customFormat="1" ht="30" customHeight="1" spans="1:16">
      <c r="A709" s="26" t="s">
        <v>3097</v>
      </c>
      <c r="B709" s="11">
        <v>1</v>
      </c>
      <c r="C709" s="11" t="s">
        <v>24</v>
      </c>
      <c r="D709" s="11" t="s">
        <v>1167</v>
      </c>
      <c r="E709" s="11">
        <v>800</v>
      </c>
      <c r="F709" s="11" t="s">
        <v>3094</v>
      </c>
      <c r="G709" s="11" t="s">
        <v>185</v>
      </c>
      <c r="H709" s="11">
        <v>2022</v>
      </c>
      <c r="I709" s="11">
        <f t="shared" si="31"/>
        <v>0</v>
      </c>
      <c r="J709" s="22"/>
      <c r="K709" s="22"/>
      <c r="L709" s="22"/>
      <c r="M709" s="11" t="s">
        <v>2619</v>
      </c>
      <c r="N709" s="11" t="s">
        <v>42</v>
      </c>
      <c r="O709" s="11" t="s">
        <v>35</v>
      </c>
      <c r="P709" s="58"/>
    </row>
    <row r="710" s="4" customFormat="1" ht="30" customHeight="1" spans="1:16">
      <c r="A710" s="26" t="s">
        <v>3098</v>
      </c>
      <c r="B710" s="11">
        <v>1</v>
      </c>
      <c r="C710" s="11" t="s">
        <v>24</v>
      </c>
      <c r="D710" s="11" t="s">
        <v>1167</v>
      </c>
      <c r="E710" s="11">
        <v>1500</v>
      </c>
      <c r="F710" s="11" t="s">
        <v>3092</v>
      </c>
      <c r="G710" s="11" t="s">
        <v>32</v>
      </c>
      <c r="H710" s="11">
        <v>2022</v>
      </c>
      <c r="I710" s="11">
        <f t="shared" si="31"/>
        <v>0</v>
      </c>
      <c r="J710" s="22"/>
      <c r="K710" s="22"/>
      <c r="L710" s="22"/>
      <c r="M710" s="11" t="s">
        <v>2619</v>
      </c>
      <c r="N710" s="11" t="s">
        <v>42</v>
      </c>
      <c r="O710" s="11" t="s">
        <v>35</v>
      </c>
      <c r="P710" s="58"/>
    </row>
    <row r="711" s="4" customFormat="1" ht="30" customHeight="1" spans="1:16">
      <c r="A711" s="26" t="s">
        <v>3099</v>
      </c>
      <c r="B711" s="11">
        <v>1</v>
      </c>
      <c r="C711" s="11" t="s">
        <v>24</v>
      </c>
      <c r="D711" s="11" t="s">
        <v>1167</v>
      </c>
      <c r="E711" s="11">
        <v>1500</v>
      </c>
      <c r="F711" s="11" t="s">
        <v>3092</v>
      </c>
      <c r="G711" s="11" t="s">
        <v>229</v>
      </c>
      <c r="H711" s="11">
        <v>2022</v>
      </c>
      <c r="I711" s="11">
        <f t="shared" si="31"/>
        <v>0</v>
      </c>
      <c r="J711" s="22"/>
      <c r="K711" s="22"/>
      <c r="L711" s="22"/>
      <c r="M711" s="11" t="s">
        <v>2619</v>
      </c>
      <c r="N711" s="11" t="s">
        <v>42</v>
      </c>
      <c r="O711" s="11" t="s">
        <v>35</v>
      </c>
      <c r="P711" s="58"/>
    </row>
    <row r="712" s="4" customFormat="1" ht="30" customHeight="1" spans="1:16">
      <c r="A712" s="26" t="s">
        <v>3100</v>
      </c>
      <c r="B712" s="11">
        <v>1</v>
      </c>
      <c r="C712" s="11" t="s">
        <v>24</v>
      </c>
      <c r="D712" s="11" t="s">
        <v>1167</v>
      </c>
      <c r="E712" s="11">
        <v>1500</v>
      </c>
      <c r="F712" s="11" t="s">
        <v>3092</v>
      </c>
      <c r="G712" s="11" t="s">
        <v>168</v>
      </c>
      <c r="H712" s="11">
        <v>2022</v>
      </c>
      <c r="I712" s="11">
        <f t="shared" si="31"/>
        <v>0</v>
      </c>
      <c r="J712" s="22"/>
      <c r="K712" s="22"/>
      <c r="L712" s="22"/>
      <c r="M712" s="11" t="s">
        <v>2619</v>
      </c>
      <c r="N712" s="11" t="s">
        <v>42</v>
      </c>
      <c r="O712" s="11" t="s">
        <v>35</v>
      </c>
      <c r="P712" s="58"/>
    </row>
    <row r="713" s="4" customFormat="1" ht="30" customHeight="1" spans="1:16">
      <c r="A713" s="26" t="s">
        <v>3101</v>
      </c>
      <c r="B713" s="11">
        <v>1</v>
      </c>
      <c r="C713" s="11" t="s">
        <v>24</v>
      </c>
      <c r="D713" s="11" t="s">
        <v>1167</v>
      </c>
      <c r="E713" s="11">
        <v>1000</v>
      </c>
      <c r="F713" s="11" t="s">
        <v>3096</v>
      </c>
      <c r="G713" s="11" t="s">
        <v>165</v>
      </c>
      <c r="H713" s="11">
        <v>2022</v>
      </c>
      <c r="I713" s="11">
        <f t="shared" si="31"/>
        <v>0</v>
      </c>
      <c r="J713" s="22"/>
      <c r="K713" s="22"/>
      <c r="L713" s="22"/>
      <c r="M713" s="11" t="s">
        <v>2619</v>
      </c>
      <c r="N713" s="11" t="s">
        <v>42</v>
      </c>
      <c r="O713" s="11" t="s">
        <v>35</v>
      </c>
      <c r="P713" s="58"/>
    </row>
    <row r="714" s="4" customFormat="1" ht="30" customHeight="1" spans="1:16">
      <c r="A714" s="26" t="s">
        <v>3102</v>
      </c>
      <c r="B714" s="11">
        <v>1</v>
      </c>
      <c r="C714" s="11" t="s">
        <v>24</v>
      </c>
      <c r="D714" s="11" t="s">
        <v>1167</v>
      </c>
      <c r="E714" s="11">
        <v>1000</v>
      </c>
      <c r="F714" s="11" t="s">
        <v>3096</v>
      </c>
      <c r="G714" s="11" t="s">
        <v>162</v>
      </c>
      <c r="H714" s="11">
        <v>2022</v>
      </c>
      <c r="I714" s="11">
        <f t="shared" si="31"/>
        <v>0</v>
      </c>
      <c r="J714" s="22"/>
      <c r="K714" s="22"/>
      <c r="L714" s="22"/>
      <c r="M714" s="11" t="s">
        <v>2619</v>
      </c>
      <c r="N714" s="11" t="s">
        <v>42</v>
      </c>
      <c r="O714" s="11" t="s">
        <v>35</v>
      </c>
      <c r="P714" s="58"/>
    </row>
    <row r="715" s="4" customFormat="1" ht="30" customHeight="1" spans="1:16">
      <c r="A715" s="26" t="s">
        <v>3103</v>
      </c>
      <c r="B715" s="11">
        <v>1</v>
      </c>
      <c r="C715" s="11" t="s">
        <v>24</v>
      </c>
      <c r="D715" s="11" t="s">
        <v>1167</v>
      </c>
      <c r="E715" s="11">
        <v>1000</v>
      </c>
      <c r="F715" s="11" t="s">
        <v>3096</v>
      </c>
      <c r="G715" s="11" t="s">
        <v>303</v>
      </c>
      <c r="H715" s="11">
        <v>2022</v>
      </c>
      <c r="I715" s="11">
        <f t="shared" si="31"/>
        <v>0</v>
      </c>
      <c r="J715" s="22"/>
      <c r="K715" s="22"/>
      <c r="L715" s="22"/>
      <c r="M715" s="11" t="s">
        <v>2619</v>
      </c>
      <c r="N715" s="11" t="s">
        <v>42</v>
      </c>
      <c r="O715" s="11" t="s">
        <v>35</v>
      </c>
      <c r="P715" s="58"/>
    </row>
    <row r="716" s="4" customFormat="1" ht="30" customHeight="1" spans="1:16">
      <c r="A716" s="26" t="s">
        <v>3104</v>
      </c>
      <c r="B716" s="11">
        <v>1</v>
      </c>
      <c r="C716" s="11" t="s">
        <v>24</v>
      </c>
      <c r="D716" s="11" t="s">
        <v>1167</v>
      </c>
      <c r="E716" s="11">
        <v>1000</v>
      </c>
      <c r="F716" s="11" t="s">
        <v>3096</v>
      </c>
      <c r="G716" s="11" t="s">
        <v>179</v>
      </c>
      <c r="H716" s="11">
        <v>2022</v>
      </c>
      <c r="I716" s="11">
        <f t="shared" si="31"/>
        <v>0</v>
      </c>
      <c r="J716" s="22"/>
      <c r="K716" s="22"/>
      <c r="L716" s="22"/>
      <c r="M716" s="11" t="s">
        <v>2619</v>
      </c>
      <c r="N716" s="11" t="s">
        <v>42</v>
      </c>
      <c r="O716" s="11" t="s">
        <v>35</v>
      </c>
      <c r="P716" s="58"/>
    </row>
    <row r="717" s="4" customFormat="1" ht="30" customHeight="1" spans="1:16">
      <c r="A717" s="26" t="s">
        <v>3105</v>
      </c>
      <c r="B717" s="11">
        <v>1</v>
      </c>
      <c r="C717" s="11" t="s">
        <v>24</v>
      </c>
      <c r="D717" s="11" t="s">
        <v>1167</v>
      </c>
      <c r="E717" s="11">
        <v>1000</v>
      </c>
      <c r="F717" s="11" t="s">
        <v>3096</v>
      </c>
      <c r="G717" s="11" t="s">
        <v>182</v>
      </c>
      <c r="H717" s="11">
        <v>2022</v>
      </c>
      <c r="I717" s="11">
        <f t="shared" si="31"/>
        <v>0</v>
      </c>
      <c r="J717" s="22"/>
      <c r="K717" s="22"/>
      <c r="L717" s="22"/>
      <c r="M717" s="11" t="s">
        <v>2619</v>
      </c>
      <c r="N717" s="11" t="s">
        <v>42</v>
      </c>
      <c r="O717" s="11" t="s">
        <v>35</v>
      </c>
      <c r="P717" s="58"/>
    </row>
    <row r="718" s="4" customFormat="1" ht="30" customHeight="1" spans="1:16">
      <c r="A718" s="26" t="s">
        <v>3106</v>
      </c>
      <c r="B718" s="11">
        <v>1</v>
      </c>
      <c r="C718" s="11" t="s">
        <v>24</v>
      </c>
      <c r="D718" s="11" t="s">
        <v>1167</v>
      </c>
      <c r="E718" s="11">
        <v>1200</v>
      </c>
      <c r="F718" s="11" t="s">
        <v>3107</v>
      </c>
      <c r="G718" s="11" t="s">
        <v>58</v>
      </c>
      <c r="H718" s="11">
        <v>2022</v>
      </c>
      <c r="I718" s="11">
        <f t="shared" si="31"/>
        <v>0</v>
      </c>
      <c r="J718" s="22"/>
      <c r="K718" s="22"/>
      <c r="L718" s="22"/>
      <c r="M718" s="11" t="s">
        <v>2619</v>
      </c>
      <c r="N718" s="11" t="s">
        <v>42</v>
      </c>
      <c r="O718" s="11" t="s">
        <v>35</v>
      </c>
      <c r="P718" s="58"/>
    </row>
    <row r="719" s="4" customFormat="1" ht="30" customHeight="1" spans="1:16">
      <c r="A719" s="26" t="s">
        <v>3108</v>
      </c>
      <c r="B719" s="11">
        <v>1</v>
      </c>
      <c r="C719" s="11" t="s">
        <v>24</v>
      </c>
      <c r="D719" s="11" t="s">
        <v>1167</v>
      </c>
      <c r="E719" s="11">
        <v>1000</v>
      </c>
      <c r="F719" s="11" t="s">
        <v>3096</v>
      </c>
      <c r="G719" s="11" t="s">
        <v>173</v>
      </c>
      <c r="H719" s="11">
        <v>2022</v>
      </c>
      <c r="I719" s="11">
        <f t="shared" si="31"/>
        <v>0</v>
      </c>
      <c r="J719" s="22"/>
      <c r="K719" s="22"/>
      <c r="L719" s="22"/>
      <c r="M719" s="11" t="s">
        <v>2619</v>
      </c>
      <c r="N719" s="11" t="s">
        <v>42</v>
      </c>
      <c r="O719" s="11" t="s">
        <v>35</v>
      </c>
      <c r="P719" s="58"/>
    </row>
    <row r="720" s="4" customFormat="1" ht="30" customHeight="1" spans="1:16">
      <c r="A720" s="26" t="s">
        <v>3109</v>
      </c>
      <c r="B720" s="11">
        <v>1</v>
      </c>
      <c r="C720" s="11" t="s">
        <v>24</v>
      </c>
      <c r="D720" s="11" t="s">
        <v>1167</v>
      </c>
      <c r="E720" s="11">
        <v>1000</v>
      </c>
      <c r="F720" s="11" t="s">
        <v>3096</v>
      </c>
      <c r="G720" s="11" t="s">
        <v>176</v>
      </c>
      <c r="H720" s="11">
        <v>2022</v>
      </c>
      <c r="I720" s="11">
        <f t="shared" si="31"/>
        <v>0</v>
      </c>
      <c r="J720" s="22"/>
      <c r="K720" s="22"/>
      <c r="L720" s="22"/>
      <c r="M720" s="11" t="s">
        <v>2619</v>
      </c>
      <c r="N720" s="11" t="s">
        <v>42</v>
      </c>
      <c r="O720" s="11" t="s">
        <v>35</v>
      </c>
      <c r="P720" s="58"/>
    </row>
    <row r="721" s="4" customFormat="1" ht="30" customHeight="1" spans="1:16">
      <c r="A721" s="26" t="s">
        <v>3110</v>
      </c>
      <c r="B721" s="11">
        <v>1</v>
      </c>
      <c r="C721" s="11" t="s">
        <v>24</v>
      </c>
      <c r="D721" s="11" t="s">
        <v>1167</v>
      </c>
      <c r="E721" s="11">
        <v>1000</v>
      </c>
      <c r="F721" s="11" t="s">
        <v>3096</v>
      </c>
      <c r="G721" s="11" t="s">
        <v>425</v>
      </c>
      <c r="H721" s="11">
        <v>2022</v>
      </c>
      <c r="I721" s="11">
        <f t="shared" si="31"/>
        <v>0</v>
      </c>
      <c r="J721" s="22"/>
      <c r="K721" s="22"/>
      <c r="L721" s="22"/>
      <c r="M721" s="11" t="s">
        <v>2619</v>
      </c>
      <c r="N721" s="11" t="s">
        <v>42</v>
      </c>
      <c r="O721" s="11" t="s">
        <v>35</v>
      </c>
      <c r="P721" s="58"/>
    </row>
    <row r="722" s="4" customFormat="1" ht="30" customHeight="1" spans="1:16">
      <c r="A722" s="26" t="s">
        <v>3111</v>
      </c>
      <c r="B722" s="11">
        <v>1</v>
      </c>
      <c r="C722" s="11" t="s">
        <v>24</v>
      </c>
      <c r="D722" s="11" t="s">
        <v>1167</v>
      </c>
      <c r="E722" s="11">
        <v>800</v>
      </c>
      <c r="F722" s="11" t="s">
        <v>3094</v>
      </c>
      <c r="G722" s="11" t="s">
        <v>257</v>
      </c>
      <c r="H722" s="11">
        <v>2022</v>
      </c>
      <c r="I722" s="11">
        <f t="shared" si="31"/>
        <v>0</v>
      </c>
      <c r="J722" s="22"/>
      <c r="K722" s="22"/>
      <c r="L722" s="22"/>
      <c r="M722" s="11" t="s">
        <v>2619</v>
      </c>
      <c r="N722" s="11" t="s">
        <v>42</v>
      </c>
      <c r="O722" s="11" t="s">
        <v>35</v>
      </c>
      <c r="P722" s="58"/>
    </row>
    <row r="723" s="3" customFormat="1" ht="30" customHeight="1" spans="1:16">
      <c r="A723" s="10" t="s">
        <v>2875</v>
      </c>
      <c r="B723" s="10">
        <f>B724+B728</f>
        <v>0</v>
      </c>
      <c r="C723" s="10" t="s">
        <v>20</v>
      </c>
      <c r="D723" s="10" t="s">
        <v>20</v>
      </c>
      <c r="E723" s="10" t="s">
        <v>20</v>
      </c>
      <c r="F723" s="10" t="s">
        <v>20</v>
      </c>
      <c r="G723" s="10" t="s">
        <v>20</v>
      </c>
      <c r="H723" s="10" t="s">
        <v>20</v>
      </c>
      <c r="I723" s="20">
        <f t="shared" si="31"/>
        <v>0</v>
      </c>
      <c r="J723" s="20">
        <f>J724+J728</f>
        <v>0</v>
      </c>
      <c r="K723" s="20">
        <f>K724+K728</f>
        <v>0</v>
      </c>
      <c r="L723" s="20">
        <f>L724+L728</f>
        <v>0</v>
      </c>
      <c r="M723" s="10" t="s">
        <v>20</v>
      </c>
      <c r="N723" s="10"/>
      <c r="O723" s="10"/>
      <c r="P723" s="10"/>
    </row>
    <row r="724" s="3" customFormat="1" ht="30" customHeight="1" spans="1:16">
      <c r="A724" s="26" t="s">
        <v>2876</v>
      </c>
      <c r="B724" s="11">
        <f>SUM(B725:B727)</f>
        <v>0</v>
      </c>
      <c r="C724" s="11" t="s">
        <v>20</v>
      </c>
      <c r="D724" s="11" t="s">
        <v>20</v>
      </c>
      <c r="E724" s="11" t="s">
        <v>20</v>
      </c>
      <c r="F724" s="11" t="s">
        <v>20</v>
      </c>
      <c r="G724" s="11" t="s">
        <v>20</v>
      </c>
      <c r="H724" s="11" t="s">
        <v>20</v>
      </c>
      <c r="I724" s="22">
        <f t="shared" si="31"/>
        <v>0</v>
      </c>
      <c r="J724" s="22"/>
      <c r="K724" s="22"/>
      <c r="L724" s="22"/>
      <c r="M724" s="11" t="s">
        <v>20</v>
      </c>
      <c r="N724" s="11"/>
      <c r="O724" s="11"/>
      <c r="P724" s="11"/>
    </row>
    <row r="725" s="3" customFormat="1" ht="30" customHeight="1" spans="1:16">
      <c r="A725" s="31" t="s">
        <v>2877</v>
      </c>
      <c r="B725" s="11"/>
      <c r="C725" s="11" t="s">
        <v>20</v>
      </c>
      <c r="D725" s="11" t="s">
        <v>20</v>
      </c>
      <c r="E725" s="11" t="s">
        <v>20</v>
      </c>
      <c r="F725" s="11" t="s">
        <v>20</v>
      </c>
      <c r="G725" s="11" t="s">
        <v>20</v>
      </c>
      <c r="H725" s="11" t="s">
        <v>20</v>
      </c>
      <c r="I725" s="22">
        <f t="shared" si="31"/>
        <v>0</v>
      </c>
      <c r="J725" s="22"/>
      <c r="K725" s="22"/>
      <c r="L725" s="22"/>
      <c r="M725" s="11" t="s">
        <v>20</v>
      </c>
      <c r="N725" s="11" t="s">
        <v>20</v>
      </c>
      <c r="O725" s="11" t="s">
        <v>20</v>
      </c>
      <c r="P725" s="11"/>
    </row>
    <row r="726" s="3" customFormat="1" ht="30" customHeight="1" spans="1:16">
      <c r="A726" s="31" t="s">
        <v>2881</v>
      </c>
      <c r="B726" s="11"/>
      <c r="C726" s="11" t="s">
        <v>20</v>
      </c>
      <c r="D726" s="11" t="s">
        <v>20</v>
      </c>
      <c r="E726" s="11" t="s">
        <v>20</v>
      </c>
      <c r="F726" s="11" t="s">
        <v>20</v>
      </c>
      <c r="G726" s="11" t="s">
        <v>20</v>
      </c>
      <c r="H726" s="11" t="s">
        <v>20</v>
      </c>
      <c r="I726" s="22">
        <f t="shared" si="31"/>
        <v>0</v>
      </c>
      <c r="J726" s="22"/>
      <c r="K726" s="22"/>
      <c r="L726" s="22"/>
      <c r="M726" s="11" t="s">
        <v>20</v>
      </c>
      <c r="N726" s="11" t="s">
        <v>20</v>
      </c>
      <c r="O726" s="11" t="s">
        <v>20</v>
      </c>
      <c r="P726" s="11"/>
    </row>
    <row r="727" s="3" customFormat="1" ht="30" customHeight="1" spans="1:16">
      <c r="A727" s="31" t="s">
        <v>2883</v>
      </c>
      <c r="B727" s="11"/>
      <c r="C727" s="11" t="s">
        <v>20</v>
      </c>
      <c r="D727" s="11" t="s">
        <v>20</v>
      </c>
      <c r="E727" s="11" t="s">
        <v>20</v>
      </c>
      <c r="F727" s="11" t="s">
        <v>20</v>
      </c>
      <c r="G727" s="11" t="s">
        <v>20</v>
      </c>
      <c r="H727" s="11" t="s">
        <v>20</v>
      </c>
      <c r="I727" s="22">
        <f t="shared" si="31"/>
        <v>0</v>
      </c>
      <c r="J727" s="22"/>
      <c r="K727" s="22"/>
      <c r="L727" s="22"/>
      <c r="M727" s="11" t="s">
        <v>20</v>
      </c>
      <c r="N727" s="11" t="s">
        <v>20</v>
      </c>
      <c r="O727" s="11" t="s">
        <v>20</v>
      </c>
      <c r="P727" s="11"/>
    </row>
    <row r="728" s="3" customFormat="1" ht="30" customHeight="1" spans="1:16">
      <c r="A728" s="26" t="s">
        <v>2885</v>
      </c>
      <c r="B728" s="11"/>
      <c r="C728" s="11" t="s">
        <v>20</v>
      </c>
      <c r="D728" s="11" t="s">
        <v>20</v>
      </c>
      <c r="E728" s="11" t="s">
        <v>20</v>
      </c>
      <c r="F728" s="11" t="s">
        <v>20</v>
      </c>
      <c r="G728" s="11" t="s">
        <v>20</v>
      </c>
      <c r="H728" s="11" t="s">
        <v>20</v>
      </c>
      <c r="I728" s="22">
        <f t="shared" si="31"/>
        <v>0</v>
      </c>
      <c r="J728" s="22"/>
      <c r="K728" s="22"/>
      <c r="L728" s="22"/>
      <c r="M728" s="11" t="s">
        <v>20</v>
      </c>
      <c r="N728" s="11"/>
      <c r="O728" s="11"/>
      <c r="P728" s="11"/>
    </row>
    <row r="729" s="3" customFormat="1" ht="30" customHeight="1" spans="1:16">
      <c r="A729" s="31" t="s">
        <v>2886</v>
      </c>
      <c r="B729" s="11"/>
      <c r="C729" s="11" t="s">
        <v>20</v>
      </c>
      <c r="D729" s="11" t="s">
        <v>20</v>
      </c>
      <c r="E729" s="11" t="s">
        <v>20</v>
      </c>
      <c r="F729" s="11" t="s">
        <v>20</v>
      </c>
      <c r="G729" s="11" t="s">
        <v>20</v>
      </c>
      <c r="H729" s="11" t="s">
        <v>20</v>
      </c>
      <c r="I729" s="22">
        <f t="shared" si="31"/>
        <v>0</v>
      </c>
      <c r="J729" s="22"/>
      <c r="K729" s="22"/>
      <c r="L729" s="22"/>
      <c r="M729" s="11" t="s">
        <v>20</v>
      </c>
      <c r="N729" s="11" t="s">
        <v>20</v>
      </c>
      <c r="O729" s="11" t="s">
        <v>20</v>
      </c>
      <c r="P729" s="11"/>
    </row>
    <row r="730" s="3" customFormat="1" ht="30" customHeight="1" spans="1:16">
      <c r="A730" s="31" t="s">
        <v>2887</v>
      </c>
      <c r="B730" s="11"/>
      <c r="C730" s="11" t="s">
        <v>20</v>
      </c>
      <c r="D730" s="11" t="s">
        <v>20</v>
      </c>
      <c r="E730" s="11" t="s">
        <v>20</v>
      </c>
      <c r="F730" s="11" t="s">
        <v>20</v>
      </c>
      <c r="G730" s="11" t="s">
        <v>20</v>
      </c>
      <c r="H730" s="11" t="s">
        <v>20</v>
      </c>
      <c r="I730" s="22">
        <f t="shared" si="31"/>
        <v>0</v>
      </c>
      <c r="J730" s="22"/>
      <c r="K730" s="22"/>
      <c r="L730" s="22"/>
      <c r="M730" s="11" t="s">
        <v>20</v>
      </c>
      <c r="N730" s="11" t="s">
        <v>20</v>
      </c>
      <c r="O730" s="11" t="s">
        <v>20</v>
      </c>
      <c r="P730" s="11"/>
    </row>
    <row r="731" s="3" customFormat="1" ht="30" customHeight="1" spans="1:16">
      <c r="A731" s="31" t="s">
        <v>2888</v>
      </c>
      <c r="B731" s="11"/>
      <c r="C731" s="11" t="s">
        <v>20</v>
      </c>
      <c r="D731" s="11" t="s">
        <v>20</v>
      </c>
      <c r="E731" s="11" t="s">
        <v>20</v>
      </c>
      <c r="F731" s="11" t="s">
        <v>20</v>
      </c>
      <c r="G731" s="11" t="s">
        <v>20</v>
      </c>
      <c r="H731" s="11" t="s">
        <v>20</v>
      </c>
      <c r="I731" s="22">
        <f t="shared" si="31"/>
        <v>0</v>
      </c>
      <c r="J731" s="22"/>
      <c r="K731" s="22"/>
      <c r="L731" s="22"/>
      <c r="M731" s="11" t="s">
        <v>20</v>
      </c>
      <c r="N731" s="11" t="s">
        <v>20</v>
      </c>
      <c r="O731" s="11" t="s">
        <v>20</v>
      </c>
      <c r="P731" s="11"/>
    </row>
    <row r="732" s="3" customFormat="1" ht="30" customHeight="1" spans="1:16">
      <c r="A732" s="31" t="s">
        <v>2889</v>
      </c>
      <c r="B732" s="11"/>
      <c r="C732" s="11" t="s">
        <v>20</v>
      </c>
      <c r="D732" s="11" t="s">
        <v>20</v>
      </c>
      <c r="E732" s="11" t="s">
        <v>20</v>
      </c>
      <c r="F732" s="11" t="s">
        <v>20</v>
      </c>
      <c r="G732" s="11" t="s">
        <v>20</v>
      </c>
      <c r="H732" s="11" t="s">
        <v>20</v>
      </c>
      <c r="I732" s="22">
        <f t="shared" si="31"/>
        <v>0</v>
      </c>
      <c r="J732" s="22"/>
      <c r="K732" s="22"/>
      <c r="L732" s="22"/>
      <c r="M732" s="11" t="s">
        <v>20</v>
      </c>
      <c r="N732" s="11" t="s">
        <v>20</v>
      </c>
      <c r="O732" s="11" t="s">
        <v>20</v>
      </c>
      <c r="P732" s="11"/>
    </row>
    <row r="733" s="3" customFormat="1" ht="30" customHeight="1" spans="1:16">
      <c r="A733" s="10" t="s">
        <v>2890</v>
      </c>
      <c r="B733" s="10">
        <f>B734+B735+B736</f>
        <v>3</v>
      </c>
      <c r="C733" s="10" t="s">
        <v>20</v>
      </c>
      <c r="D733" s="10" t="s">
        <v>20</v>
      </c>
      <c r="E733" s="10" t="s">
        <v>20</v>
      </c>
      <c r="F733" s="10" t="s">
        <v>20</v>
      </c>
      <c r="G733" s="10" t="s">
        <v>20</v>
      </c>
      <c r="H733" s="10" t="s">
        <v>20</v>
      </c>
      <c r="I733" s="20">
        <f t="shared" si="31"/>
        <v>0</v>
      </c>
      <c r="J733" s="20">
        <f>J734+J735+J736</f>
        <v>0</v>
      </c>
      <c r="K733" s="20">
        <f>K734+K735+K736</f>
        <v>0</v>
      </c>
      <c r="L733" s="20">
        <f>L734+L735+L736</f>
        <v>0</v>
      </c>
      <c r="M733" s="10" t="s">
        <v>20</v>
      </c>
      <c r="N733" s="10"/>
      <c r="O733" s="10"/>
      <c r="P733" s="10"/>
    </row>
    <row r="734" s="3" customFormat="1" ht="30" customHeight="1" spans="1:16">
      <c r="A734" s="11" t="s">
        <v>2891</v>
      </c>
      <c r="B734" s="11">
        <v>1</v>
      </c>
      <c r="C734" s="11" t="s">
        <v>20</v>
      </c>
      <c r="D734" s="11" t="s">
        <v>20</v>
      </c>
      <c r="E734" s="11" t="s">
        <v>20</v>
      </c>
      <c r="F734" s="11" t="s">
        <v>20</v>
      </c>
      <c r="G734" s="11" t="s">
        <v>20</v>
      </c>
      <c r="H734" s="11" t="s">
        <v>20</v>
      </c>
      <c r="I734" s="22">
        <f t="shared" si="31"/>
        <v>0</v>
      </c>
      <c r="J734" s="22">
        <v>0</v>
      </c>
      <c r="K734" s="22">
        <v>0</v>
      </c>
      <c r="L734" s="22">
        <v>0</v>
      </c>
      <c r="M734" s="11" t="s">
        <v>350</v>
      </c>
      <c r="N734" s="11" t="s">
        <v>34</v>
      </c>
      <c r="O734" s="11" t="s">
        <v>35</v>
      </c>
      <c r="P734" s="11"/>
    </row>
    <row r="735" s="3" customFormat="1" ht="30" customHeight="1" spans="1:16">
      <c r="A735" s="11" t="s">
        <v>2894</v>
      </c>
      <c r="B735" s="11">
        <v>1</v>
      </c>
      <c r="C735" s="11" t="s">
        <v>20</v>
      </c>
      <c r="D735" s="11" t="s">
        <v>20</v>
      </c>
      <c r="E735" s="11" t="s">
        <v>20</v>
      </c>
      <c r="F735" s="11" t="s">
        <v>20</v>
      </c>
      <c r="G735" s="11" t="s">
        <v>20</v>
      </c>
      <c r="H735" s="11" t="s">
        <v>20</v>
      </c>
      <c r="I735" s="22">
        <f t="shared" si="31"/>
        <v>0</v>
      </c>
      <c r="J735" s="22">
        <v>0</v>
      </c>
      <c r="K735" s="22">
        <v>0</v>
      </c>
      <c r="L735" s="22">
        <v>0</v>
      </c>
      <c r="M735" s="11" t="s">
        <v>350</v>
      </c>
      <c r="N735" s="11" t="s">
        <v>34</v>
      </c>
      <c r="O735" s="11" t="s">
        <v>35</v>
      </c>
      <c r="P735" s="11"/>
    </row>
    <row r="736" s="3" customFormat="1" ht="30" customHeight="1" spans="1:16">
      <c r="A736" s="11" t="s">
        <v>2896</v>
      </c>
      <c r="B736" s="11">
        <v>1</v>
      </c>
      <c r="C736" s="11" t="s">
        <v>20</v>
      </c>
      <c r="D736" s="11" t="s">
        <v>20</v>
      </c>
      <c r="E736" s="11" t="s">
        <v>20</v>
      </c>
      <c r="F736" s="11" t="s">
        <v>20</v>
      </c>
      <c r="G736" s="11" t="s">
        <v>20</v>
      </c>
      <c r="H736" s="11" t="s">
        <v>20</v>
      </c>
      <c r="I736" s="22">
        <f t="shared" si="31"/>
        <v>0</v>
      </c>
      <c r="J736" s="22">
        <v>0</v>
      </c>
      <c r="K736" s="22">
        <v>0</v>
      </c>
      <c r="L736" s="22">
        <v>0</v>
      </c>
      <c r="M736" s="11" t="s">
        <v>350</v>
      </c>
      <c r="N736" s="11" t="s">
        <v>34</v>
      </c>
      <c r="O736" s="11" t="s">
        <v>35</v>
      </c>
      <c r="P736" s="11"/>
    </row>
    <row r="737" s="3" customFormat="1" ht="30" customHeight="1" spans="1:16">
      <c r="A737" s="10" t="s">
        <v>2898</v>
      </c>
      <c r="B737" s="10">
        <f>B429</f>
        <v>1</v>
      </c>
      <c r="C737" s="10" t="s">
        <v>20</v>
      </c>
      <c r="D737" s="10" t="s">
        <v>20</v>
      </c>
      <c r="E737" s="10" t="s">
        <v>20</v>
      </c>
      <c r="F737" s="10" t="s">
        <v>20</v>
      </c>
      <c r="G737" s="10" t="s">
        <v>20</v>
      </c>
      <c r="H737" s="10" t="s">
        <v>20</v>
      </c>
      <c r="I737" s="20">
        <f t="shared" si="31"/>
        <v>0</v>
      </c>
      <c r="J737" s="20"/>
      <c r="K737" s="20">
        <f>K429</f>
        <v>0</v>
      </c>
      <c r="L737" s="20">
        <f>L429</f>
        <v>0</v>
      </c>
      <c r="M737" s="10" t="s">
        <v>20</v>
      </c>
      <c r="N737" s="10" t="s">
        <v>20</v>
      </c>
      <c r="O737" s="10" t="s">
        <v>20</v>
      </c>
      <c r="P737" s="10"/>
    </row>
    <row r="738" s="4" customFormat="1" ht="74" customHeight="1" spans="1:16">
      <c r="A738" s="39" t="s">
        <v>2900</v>
      </c>
      <c r="B738" s="40"/>
      <c r="C738" s="40"/>
      <c r="D738" s="40"/>
      <c r="E738" s="40"/>
      <c r="F738" s="40"/>
      <c r="G738" s="40"/>
      <c r="H738" s="40"/>
      <c r="I738" s="40"/>
      <c r="J738" s="40"/>
      <c r="K738" s="40"/>
      <c r="L738" s="40"/>
      <c r="M738" s="40"/>
      <c r="N738" s="40"/>
      <c r="O738" s="40"/>
      <c r="P738" s="41"/>
    </row>
    <row r="739" s="2" customFormat="1"/>
  </sheetData>
  <autoFilter ref="A3:XFD742">
    <extLst/>
  </autoFilter>
  <mergeCells count="19">
    <mergeCell ref="A1:P1"/>
    <mergeCell ref="D2:E2"/>
    <mergeCell ref="I2:K2"/>
    <mergeCell ref="A738:P738"/>
    <mergeCell ref="A2:A3"/>
    <mergeCell ref="A331:A332"/>
    <mergeCell ref="B2:B3"/>
    <mergeCell ref="C2:C3"/>
    <mergeCell ref="F2:F3"/>
    <mergeCell ref="G2:G3"/>
    <mergeCell ref="H2:H3"/>
    <mergeCell ref="M2:M3"/>
    <mergeCell ref="N2:N3"/>
    <mergeCell ref="O2:O3"/>
    <mergeCell ref="P2:P3"/>
    <mergeCell ref="P4:P6"/>
    <mergeCell ref="P190:P196"/>
    <mergeCell ref="P336:P351"/>
    <mergeCell ref="P401:P411"/>
  </mergeCells>
  <conditionalFormatting sqref="A16">
    <cfRule type="duplicateValues" dxfId="0" priority="26"/>
  </conditionalFormatting>
  <conditionalFormatting sqref="A18">
    <cfRule type="duplicateValues" dxfId="0" priority="25"/>
  </conditionalFormatting>
  <conditionalFormatting sqref="A20">
    <cfRule type="duplicateValues" dxfId="0" priority="24"/>
  </conditionalFormatting>
  <conditionalFormatting sqref="A22">
    <cfRule type="duplicateValues" dxfId="0" priority="23"/>
  </conditionalFormatting>
  <conditionalFormatting sqref="A26">
    <cfRule type="duplicateValues" dxfId="0" priority="17"/>
  </conditionalFormatting>
  <conditionalFormatting sqref="A29">
    <cfRule type="duplicateValues" dxfId="0" priority="22"/>
  </conditionalFormatting>
  <conditionalFormatting sqref="A31">
    <cfRule type="duplicateValues" dxfId="0" priority="21"/>
  </conditionalFormatting>
  <conditionalFormatting sqref="A411">
    <cfRule type="duplicateValues" dxfId="0" priority="1"/>
  </conditionalFormatting>
  <conditionalFormatting sqref="A401:A410 A412">
    <cfRule type="duplicateValues" dxfId="0" priority="2"/>
  </conditionalFormatting>
  <dataValidations count="3">
    <dataValidation type="list" allowBlank="1" showInputMessage="1" showErrorMessage="1" sqref="N9 N10 N14 N15 N17 N19 N21 N23 N24 N25 N26 N32 N33 N37 N42 N43 N44 N45 N46 N47 N55 N56 N57 N58 N59 N60 N65 N66 N67 N68 N69 N70 N71 N72 N73 N74 N75 N76 N77 N78 N79 N80 N81 N82 N83 N84 N85 N86 N87 N88 N89 N90 N91 N92 N93 N94 N95 N96 N97 N98 N99 N100 N101 N102 N103 N104 N140 N141 N142 N143 N144 N145 N146 N155 N161 N162 N165 N166 N167 N168 N169 N172 N176 N197 N242 N247 N248 N250 N251 N252 N257 N259 N268 O295 N319 N323 N325 N327 N333 N334 N411 N412 N422 N423 N429 N430 N431 N432 N433 N434 N435 N436 N437 N442 N443 N444 N445 N446 N447 N448 N449 N450 N451 N452 N453 N457 N458 N459 N460 N461 N462 N463 N464 N465 N466 N467 N468 N469 N470 N471 N472 N473 N474 N475 N476 N477 N478 N479 N480 N481 N482 N483 N484 N485 N486 N487 N488 N489 N490 N491 N492 N493 N494 N495 N496 N497 N498 N499 N500 N501 N502 N503 N504 N505 N506 N507 N508 N509 N510 N511 N575 N578 N581 N584 N585 N604 N605 N606 N607 N608 N609 N610 N611 N612 N613 N614 N615 N616 N617 N618 N619 N620 N623 N624 N625 N627 N628 N631 N632 N633 N635 N636 N637 N638 N641 N645 N647 N648 N649 N650 N651 N652 N653 N654 N655 N656 N657 N658 N659 N660 N661 N662 N663 N664 N666 N667 N668 N669 N670 N671 N672 N673 N674 N675 N676 N677 N678 N679 N680 N681 N682 N683 N705 N706 N707 N708 N709 N710 N711 N712 N713 N714 N715 N716 N717 N718 N719 N720 N721 N722 N728 N733 N11:N12 N27:N28 N34:N35 N40:N41 N48:N54 N105:N128 N129:N131 N147:N150 N151:N154 N156:N160 N163:N164 N170:N171 N173:N175 N177:N182 N183:N184 N185:N188 N189:N196 N198:N241 N272:N289 N300:N317 N336:N340 N341:N351 N352:N353 N354:N387 N388:N399 N400:N410 N418:N421 N424:N428 N438:N439 N512:N574 N588:N603 N685:N702 N723:N724 N734:N736 O290:O291">
      <formula1>"经营性,公益性,国有资产,农户"</formula1>
    </dataValidation>
    <dataValidation type="list" allowBlank="1" showInputMessage="1" showErrorMessage="1" sqref="C15 C97 C176 C197 C399 C411 C412 C429 C430 C431 C432 C433 C434 C435 C606 C607 C608 C609 C610 C611 C612 C613 C614 C615 C616 C617 C618 C619 C628 C173:C175 C177:C182 C183:C184 C185:C188 C189:C196 C331:C332 C336:C351 C352:C353 C354:C398 C400:C410 C588:C605">
      <formula1>"新建,改建,扩建"</formula1>
    </dataValidation>
    <dataValidation type="list" allowBlank="1" showInputMessage="1" showErrorMessage="1" sqref="O9 O10 O14 O15 O17 O19 O21 O23 O24 O25 O26 O32 O33 O37 O42 O43 O44 O45 O46 O47 O55 O56 O57 O58 O65 O66 O88 O90 O97 O98 O105 O106 O107 O113 O129 O135 O140 O141 O142 O143 O144 O145 O146 O155 O161 O162 O165 O166 O167 O168 O169 O172 O176 O197 O242 O247 O248 O250 O251 O252 O257 O259 O268 O319 O323 O325 O327 O333 O334 O411 O412 O418 O422 O423 O429 O430 O431 O432 O433 O434 O435 O436 O437 O501 O502 O503 O504 O505 O506 O507 O575 O578 O581 O584 O585 O604 O605 O606 O607 O608 O609 O610 O611 O612 O613 O614 O615 O616 O617 O618 O619 O620 O623 O624 O625 O627 O628 O631 O632 O633 O635 O636 O637 O638 O641 O645 O728 O733 O11:O12 O27:O28 O34:O35 O40:O41 O48:O54 O59:O60 O67:O70 O71:O87 O91:O96 O99:O104 O108:O112 O114:O128 O130:O131 O147:O150 O151:O154 O156:O160 O163:O164 O170:O171 O173:O175 O177:O182 O183:O184 O185:O188 O189:O196 O198:O225 O226:O241 O272:O289 O300:O317 O336:O340 O341:O351 O352:O353 O354:O387 O388:O399 O400:O410 O419:O421 O424:O428 O438:O439 O508:O511 O512:O527 O528:O544 O545:O572 O573:O574 O588:O603 O647:O664 O666:O683 O685:O702 O705:O722 O723:O724 O734:O736">
      <formula1>"已明确,未设置"</formula1>
    </dataValidation>
  </dataValidations>
  <printOptions horizontalCentered="1"/>
  <pageMargins left="0.357638888888889" right="0.357638888888889" top="0.590277777777778" bottom="0.590277777777778" header="0.5" footer="0.5"/>
  <pageSetup paperSize="9" scale="66"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P674"/>
  <sheetViews>
    <sheetView tabSelected="1" view="pageBreakPreview" zoomScale="115" zoomScaleNormal="100" workbookViewId="0">
      <pane ySplit="1" topLeftCell="A111" activePane="bottomLeft" state="frozen"/>
      <selection/>
      <selection pane="bottomLeft" activeCell="F8" sqref="F8"/>
    </sheetView>
  </sheetViews>
  <sheetFormatPr defaultColWidth="9" defaultRowHeight="22" customHeight="1"/>
  <cols>
    <col min="1" max="1" width="19.25" style="6" customWidth="1"/>
    <col min="2" max="3" width="5.5" style="6" customWidth="1"/>
    <col min="4" max="4" width="5.875" style="6" customWidth="1"/>
    <col min="5" max="5" width="10.325" style="6" customWidth="1"/>
    <col min="6" max="6" width="49.5" style="2" customWidth="1"/>
    <col min="7" max="7" width="10.25" style="6" customWidth="1"/>
    <col min="8" max="8" width="6" style="6" customWidth="1"/>
    <col min="9" max="9" width="12.5" style="7" customWidth="1"/>
    <col min="10" max="11" width="12.125" style="7" customWidth="1"/>
    <col min="12" max="12" width="12.9333333333333" style="7" customWidth="1"/>
    <col min="13" max="13" width="7.5" style="6" customWidth="1"/>
    <col min="14" max="15" width="6.75" style="6" customWidth="1"/>
    <col min="16" max="16" width="11.0833333333333" style="6" customWidth="1"/>
    <col min="17" max="16384" width="9" style="6"/>
  </cols>
  <sheetData>
    <row r="1" s="1" customFormat="1" customHeight="1" spans="1:16">
      <c r="A1" s="8" t="s">
        <v>3112</v>
      </c>
      <c r="B1" s="8"/>
      <c r="C1" s="8"/>
      <c r="D1" s="8"/>
      <c r="E1" s="8"/>
      <c r="F1" s="8"/>
      <c r="G1" s="8"/>
      <c r="H1" s="8"/>
      <c r="I1" s="16"/>
      <c r="J1" s="16"/>
      <c r="K1" s="16"/>
      <c r="L1" s="16"/>
      <c r="M1" s="8"/>
      <c r="N1" s="8"/>
      <c r="O1" s="8"/>
      <c r="P1" s="8"/>
    </row>
    <row r="2" s="3" customFormat="1" ht="35" customHeight="1" spans="1:16">
      <c r="A2" s="10" t="s">
        <v>1</v>
      </c>
      <c r="B2" s="10" t="s">
        <v>2</v>
      </c>
      <c r="C2" s="10" t="s">
        <v>3</v>
      </c>
      <c r="D2" s="10" t="s">
        <v>4</v>
      </c>
      <c r="E2" s="10"/>
      <c r="F2" s="10" t="s">
        <v>5</v>
      </c>
      <c r="G2" s="10" t="s">
        <v>6</v>
      </c>
      <c r="H2" s="10" t="s">
        <v>7</v>
      </c>
      <c r="I2" s="20" t="s">
        <v>8</v>
      </c>
      <c r="J2" s="20"/>
      <c r="K2" s="20"/>
      <c r="L2" s="20"/>
      <c r="M2" s="10" t="s">
        <v>9</v>
      </c>
      <c r="N2" s="10" t="s">
        <v>10</v>
      </c>
      <c r="O2" s="10" t="s">
        <v>11</v>
      </c>
      <c r="P2" s="10" t="s">
        <v>12</v>
      </c>
    </row>
    <row r="3" s="3" customFormat="1" ht="39" customHeight="1" spans="1:16">
      <c r="A3" s="10"/>
      <c r="B3" s="10"/>
      <c r="C3" s="10"/>
      <c r="D3" s="10" t="s">
        <v>13</v>
      </c>
      <c r="E3" s="10" t="s">
        <v>14</v>
      </c>
      <c r="F3" s="10"/>
      <c r="G3" s="10"/>
      <c r="H3" s="10"/>
      <c r="I3" s="20" t="s">
        <v>15</v>
      </c>
      <c r="J3" s="20" t="s">
        <v>16</v>
      </c>
      <c r="K3" s="20" t="s">
        <v>17</v>
      </c>
      <c r="L3" s="20" t="s">
        <v>18</v>
      </c>
      <c r="M3" s="10"/>
      <c r="N3" s="10"/>
      <c r="O3" s="10"/>
      <c r="P3" s="10"/>
    </row>
    <row r="4" s="2" customFormat="1" ht="34" customHeight="1" spans="1:16">
      <c r="A4" s="11" t="s">
        <v>19</v>
      </c>
      <c r="B4" s="11">
        <f>B5+B201+B257+B363+B547+B555+B657+B668</f>
        <v>466</v>
      </c>
      <c r="C4" s="11" t="s">
        <v>20</v>
      </c>
      <c r="D4" s="11" t="s">
        <v>20</v>
      </c>
      <c r="E4" s="11" t="s">
        <v>20</v>
      </c>
      <c r="F4" s="11" t="s">
        <v>20</v>
      </c>
      <c r="G4" s="11" t="s">
        <v>20</v>
      </c>
      <c r="H4" s="11" t="s">
        <v>20</v>
      </c>
      <c r="I4" s="22">
        <f t="shared" ref="I4:L4" si="0">I5+I201+I257+I264+I363+I547+I555+I657+I668</f>
        <v>184753.18</v>
      </c>
      <c r="J4" s="22">
        <f t="shared" si="0"/>
        <v>60669.37</v>
      </c>
      <c r="K4" s="22">
        <f t="shared" si="0"/>
        <v>49763.02</v>
      </c>
      <c r="L4" s="22">
        <f t="shared" si="0"/>
        <v>74320.79</v>
      </c>
      <c r="M4" s="11" t="s">
        <v>20</v>
      </c>
      <c r="N4" s="11" t="s">
        <v>20</v>
      </c>
      <c r="O4" s="11" t="s">
        <v>20</v>
      </c>
      <c r="P4" s="23"/>
    </row>
    <row r="5" s="2" customFormat="1" ht="34" customHeight="1" spans="1:16">
      <c r="A5" s="11" t="s">
        <v>21</v>
      </c>
      <c r="B5" s="11">
        <f>B6+B166+B179+B183+B193</f>
        <v>157</v>
      </c>
      <c r="C5" s="11" t="s">
        <v>20</v>
      </c>
      <c r="D5" s="11" t="s">
        <v>20</v>
      </c>
      <c r="E5" s="11" t="s">
        <v>20</v>
      </c>
      <c r="F5" s="11" t="s">
        <v>20</v>
      </c>
      <c r="G5" s="11" t="s">
        <v>20</v>
      </c>
      <c r="H5" s="11" t="s">
        <v>20</v>
      </c>
      <c r="I5" s="22">
        <f t="shared" ref="I5:L5" si="1">I6+I166+I179+I183+I193</f>
        <v>118706.8</v>
      </c>
      <c r="J5" s="22">
        <f t="shared" si="1"/>
        <v>36576.01</v>
      </c>
      <c r="K5" s="22">
        <f t="shared" si="1"/>
        <v>7810</v>
      </c>
      <c r="L5" s="22">
        <f t="shared" si="1"/>
        <v>74320.79</v>
      </c>
      <c r="M5" s="11" t="s">
        <v>20</v>
      </c>
      <c r="N5" s="11" t="s">
        <v>20</v>
      </c>
      <c r="O5" s="11" t="s">
        <v>20</v>
      </c>
      <c r="P5" s="23"/>
    </row>
    <row r="6" s="3" customFormat="1" ht="34" customHeight="1" spans="1:16">
      <c r="A6" s="11" t="s">
        <v>22</v>
      </c>
      <c r="B6" s="11">
        <f>B7+B78+B103+B104+B119+B121+B122+B123</f>
        <v>142</v>
      </c>
      <c r="C6" s="11" t="s">
        <v>20</v>
      </c>
      <c r="D6" s="11" t="s">
        <v>20</v>
      </c>
      <c r="E6" s="11" t="s">
        <v>20</v>
      </c>
      <c r="F6" s="11" t="s">
        <v>20</v>
      </c>
      <c r="G6" s="11" t="s">
        <v>20</v>
      </c>
      <c r="H6" s="11" t="s">
        <v>20</v>
      </c>
      <c r="I6" s="22">
        <f t="shared" ref="I6:L6" si="2">I7+I78+I103+I104+I119+I121+I122+I123</f>
        <v>111150.76</v>
      </c>
      <c r="J6" s="22">
        <f t="shared" si="2"/>
        <v>33974.97</v>
      </c>
      <c r="K6" s="22">
        <f t="shared" si="2"/>
        <v>2855</v>
      </c>
      <c r="L6" s="22">
        <f t="shared" si="2"/>
        <v>74320.79</v>
      </c>
      <c r="M6" s="11" t="s">
        <v>20</v>
      </c>
      <c r="N6" s="11" t="s">
        <v>20</v>
      </c>
      <c r="O6" s="11" t="s">
        <v>20</v>
      </c>
      <c r="P6" s="23"/>
    </row>
    <row r="7" s="3" customFormat="1" ht="34" customHeight="1" spans="1:16">
      <c r="A7" s="11" t="s">
        <v>23</v>
      </c>
      <c r="B7" s="11">
        <f>B8+B25+B62+B64+B68+B71+B76</f>
        <v>63</v>
      </c>
      <c r="C7" s="11" t="s">
        <v>20</v>
      </c>
      <c r="D7" s="11" t="s">
        <v>20</v>
      </c>
      <c r="E7" s="11" t="s">
        <v>20</v>
      </c>
      <c r="F7" s="11" t="s">
        <v>20</v>
      </c>
      <c r="G7" s="11" t="s">
        <v>20</v>
      </c>
      <c r="H7" s="11" t="s">
        <v>20</v>
      </c>
      <c r="I7" s="22">
        <f>I8+I25+I62+I64+I68+I71+I76</f>
        <v>14055.22</v>
      </c>
      <c r="J7" s="22">
        <f>J8+J25+J62+J64+J68+J71+J76</f>
        <v>11250.22</v>
      </c>
      <c r="K7" s="22">
        <f t="shared" ref="I7:L7" si="3">K8+K25+K62+K64+K68+K71+K76</f>
        <v>2805</v>
      </c>
      <c r="L7" s="22">
        <f t="shared" si="3"/>
        <v>0</v>
      </c>
      <c r="M7" s="11" t="s">
        <v>20</v>
      </c>
      <c r="N7" s="11" t="s">
        <v>20</v>
      </c>
      <c r="O7" s="11" t="s">
        <v>20</v>
      </c>
      <c r="P7" s="11"/>
    </row>
    <row r="8" s="2" customFormat="1" ht="34" customHeight="1" spans="1:16">
      <c r="A8" s="11" t="s">
        <v>2902</v>
      </c>
      <c r="B8" s="11">
        <f>SUM(B9:B24)</f>
        <v>16</v>
      </c>
      <c r="C8" s="11" t="s">
        <v>20</v>
      </c>
      <c r="D8" s="11" t="s">
        <v>20</v>
      </c>
      <c r="E8" s="11" t="s">
        <v>20</v>
      </c>
      <c r="F8" s="11" t="s">
        <v>20</v>
      </c>
      <c r="G8" s="11" t="s">
        <v>20</v>
      </c>
      <c r="H8" s="11" t="s">
        <v>20</v>
      </c>
      <c r="I8" s="22">
        <f t="shared" ref="I8:L8" si="4">SUM(I9:I24)</f>
        <v>4159.98</v>
      </c>
      <c r="J8" s="22">
        <f t="shared" si="4"/>
        <v>3959.98</v>
      </c>
      <c r="K8" s="22">
        <f t="shared" si="4"/>
        <v>200</v>
      </c>
      <c r="L8" s="22">
        <f t="shared" si="4"/>
        <v>0</v>
      </c>
      <c r="M8" s="11" t="s">
        <v>20</v>
      </c>
      <c r="N8" s="11" t="s">
        <v>20</v>
      </c>
      <c r="O8" s="11" t="s">
        <v>20</v>
      </c>
      <c r="P8" s="11"/>
    </row>
    <row r="9" s="4" customFormat="1" ht="90" customHeight="1" spans="1:16">
      <c r="A9" s="11" t="s">
        <v>46</v>
      </c>
      <c r="B9" s="11">
        <v>1</v>
      </c>
      <c r="C9" s="11" t="s">
        <v>24</v>
      </c>
      <c r="D9" s="11" t="s">
        <v>25</v>
      </c>
      <c r="E9" s="11">
        <v>3.2</v>
      </c>
      <c r="F9" s="11" t="s">
        <v>47</v>
      </c>
      <c r="G9" s="11" t="s">
        <v>45</v>
      </c>
      <c r="H9" s="11">
        <v>2023</v>
      </c>
      <c r="I9" s="22">
        <f t="shared" ref="I5:I70" si="5">J9+K9+L9</f>
        <v>249.33</v>
      </c>
      <c r="J9" s="22">
        <v>249.33</v>
      </c>
      <c r="K9" s="22"/>
      <c r="L9" s="22"/>
      <c r="M9" s="11" t="s">
        <v>33</v>
      </c>
      <c r="N9" s="11" t="s">
        <v>34</v>
      </c>
      <c r="O9" s="11" t="s">
        <v>35</v>
      </c>
      <c r="P9" s="11"/>
    </row>
    <row r="10" s="4" customFormat="1" ht="116" customHeight="1" spans="1:16">
      <c r="A10" s="11" t="s">
        <v>49</v>
      </c>
      <c r="B10" s="11">
        <v>1</v>
      </c>
      <c r="C10" s="11" t="s">
        <v>24</v>
      </c>
      <c r="D10" s="11" t="s">
        <v>50</v>
      </c>
      <c r="E10" s="11">
        <v>20.667</v>
      </c>
      <c r="F10" s="11" t="s">
        <v>51</v>
      </c>
      <c r="G10" s="11" t="s">
        <v>52</v>
      </c>
      <c r="H10" s="11">
        <v>2023</v>
      </c>
      <c r="I10" s="22">
        <f t="shared" si="5"/>
        <v>700</v>
      </c>
      <c r="J10" s="22">
        <v>700</v>
      </c>
      <c r="K10" s="22"/>
      <c r="L10" s="22"/>
      <c r="M10" s="11" t="s">
        <v>33</v>
      </c>
      <c r="N10" s="11" t="s">
        <v>48</v>
      </c>
      <c r="O10" s="11" t="s">
        <v>35</v>
      </c>
      <c r="P10" s="11"/>
    </row>
    <row r="11" s="4" customFormat="1" ht="48" customHeight="1" spans="1:16">
      <c r="A11" s="11" t="s">
        <v>53</v>
      </c>
      <c r="B11" s="11">
        <v>1</v>
      </c>
      <c r="C11" s="11" t="s">
        <v>24</v>
      </c>
      <c r="D11" s="11" t="s">
        <v>50</v>
      </c>
      <c r="E11" s="11">
        <v>1200</v>
      </c>
      <c r="F11" s="11" t="s">
        <v>54</v>
      </c>
      <c r="G11" s="11" t="s">
        <v>32</v>
      </c>
      <c r="H11" s="11">
        <v>2023</v>
      </c>
      <c r="I11" s="22">
        <f t="shared" si="5"/>
        <v>1100</v>
      </c>
      <c r="J11" s="22">
        <v>1100</v>
      </c>
      <c r="K11" s="22"/>
      <c r="L11" s="22"/>
      <c r="M11" s="11" t="s">
        <v>33</v>
      </c>
      <c r="N11" s="11" t="s">
        <v>34</v>
      </c>
      <c r="O11" s="11" t="s">
        <v>35</v>
      </c>
      <c r="P11" s="11"/>
    </row>
    <row r="12" s="4" customFormat="1" ht="48" customHeight="1" spans="1:16">
      <c r="A12" s="11" t="s">
        <v>55</v>
      </c>
      <c r="B12" s="11">
        <v>1</v>
      </c>
      <c r="C12" s="11" t="s">
        <v>24</v>
      </c>
      <c r="D12" s="11" t="s">
        <v>56</v>
      </c>
      <c r="E12" s="11">
        <v>1</v>
      </c>
      <c r="F12" s="11" t="s">
        <v>57</v>
      </c>
      <c r="G12" s="11" t="s">
        <v>58</v>
      </c>
      <c r="H12" s="11">
        <v>2023</v>
      </c>
      <c r="I12" s="11">
        <f t="shared" si="5"/>
        <v>200</v>
      </c>
      <c r="J12" s="22"/>
      <c r="K12" s="22">
        <v>200</v>
      </c>
      <c r="L12" s="22"/>
      <c r="M12" s="11" t="s">
        <v>33</v>
      </c>
      <c r="N12" s="11" t="s">
        <v>48</v>
      </c>
      <c r="O12" s="11" t="s">
        <v>35</v>
      </c>
      <c r="P12" s="11"/>
    </row>
    <row r="13" s="4" customFormat="1" ht="48" spans="1:16">
      <c r="A13" s="11" t="s">
        <v>59</v>
      </c>
      <c r="B13" s="11">
        <v>1</v>
      </c>
      <c r="C13" s="11" t="s">
        <v>24</v>
      </c>
      <c r="D13" s="11" t="s">
        <v>60</v>
      </c>
      <c r="E13" s="11">
        <v>3.6</v>
      </c>
      <c r="F13" s="11" t="s">
        <v>61</v>
      </c>
      <c r="G13" s="11" t="s">
        <v>62</v>
      </c>
      <c r="H13" s="11">
        <v>2023</v>
      </c>
      <c r="I13" s="22">
        <f t="shared" si="5"/>
        <v>174</v>
      </c>
      <c r="J13" s="22">
        <v>174</v>
      </c>
      <c r="K13" s="22"/>
      <c r="L13" s="22"/>
      <c r="M13" s="11" t="s">
        <v>63</v>
      </c>
      <c r="N13" s="11" t="s">
        <v>34</v>
      </c>
      <c r="O13" s="11" t="s">
        <v>35</v>
      </c>
      <c r="P13" s="11"/>
    </row>
    <row r="14" s="4" customFormat="1" ht="48" spans="1:16">
      <c r="A14" s="11" t="s">
        <v>64</v>
      </c>
      <c r="B14" s="11">
        <v>1</v>
      </c>
      <c r="C14" s="11" t="s">
        <v>24</v>
      </c>
      <c r="D14" s="11" t="s">
        <v>65</v>
      </c>
      <c r="E14" s="11">
        <v>5</v>
      </c>
      <c r="F14" s="11" t="s">
        <v>66</v>
      </c>
      <c r="G14" s="11" t="s">
        <v>67</v>
      </c>
      <c r="H14" s="11">
        <v>2023</v>
      </c>
      <c r="I14" s="22">
        <f t="shared" si="5"/>
        <v>75</v>
      </c>
      <c r="J14" s="22">
        <v>75</v>
      </c>
      <c r="K14" s="22"/>
      <c r="L14" s="22"/>
      <c r="M14" s="11" t="s">
        <v>33</v>
      </c>
      <c r="N14" s="11" t="s">
        <v>34</v>
      </c>
      <c r="O14" s="11" t="s">
        <v>35</v>
      </c>
      <c r="P14" s="11"/>
    </row>
    <row r="15" s="4" customFormat="1" ht="60" spans="1:16">
      <c r="A15" s="11" t="s">
        <v>68</v>
      </c>
      <c r="B15" s="11">
        <v>1</v>
      </c>
      <c r="C15" s="11" t="s">
        <v>24</v>
      </c>
      <c r="D15" s="11" t="s">
        <v>25</v>
      </c>
      <c r="E15" s="11">
        <v>2</v>
      </c>
      <c r="F15" s="11" t="s">
        <v>3113</v>
      </c>
      <c r="G15" s="11" t="s">
        <v>70</v>
      </c>
      <c r="H15" s="11">
        <v>2023</v>
      </c>
      <c r="I15" s="22">
        <f t="shared" si="5"/>
        <v>200</v>
      </c>
      <c r="J15" s="22">
        <v>200</v>
      </c>
      <c r="K15" s="22"/>
      <c r="L15" s="22"/>
      <c r="M15" s="11" t="s">
        <v>33</v>
      </c>
      <c r="N15" s="11" t="s">
        <v>34</v>
      </c>
      <c r="O15" s="11" t="s">
        <v>35</v>
      </c>
      <c r="P15" s="11"/>
    </row>
    <row r="16" s="4" customFormat="1" ht="45" customHeight="1" spans="1:16">
      <c r="A16" s="11" t="s">
        <v>71</v>
      </c>
      <c r="B16" s="11">
        <v>1</v>
      </c>
      <c r="C16" s="11" t="s">
        <v>24</v>
      </c>
      <c r="D16" s="11" t="s">
        <v>25</v>
      </c>
      <c r="E16" s="11">
        <v>3.23</v>
      </c>
      <c r="F16" s="11" t="s">
        <v>72</v>
      </c>
      <c r="G16" s="11" t="s">
        <v>70</v>
      </c>
      <c r="H16" s="11">
        <v>2023</v>
      </c>
      <c r="I16" s="22">
        <f t="shared" si="5"/>
        <v>100</v>
      </c>
      <c r="J16" s="22">
        <v>100</v>
      </c>
      <c r="K16" s="22"/>
      <c r="L16" s="22"/>
      <c r="M16" s="11" t="s">
        <v>33</v>
      </c>
      <c r="N16" s="11" t="s">
        <v>34</v>
      </c>
      <c r="O16" s="11" t="s">
        <v>35</v>
      </c>
      <c r="P16" s="11"/>
    </row>
    <row r="17" s="4" customFormat="1" ht="96" spans="1:16">
      <c r="A17" s="11" t="s">
        <v>73</v>
      </c>
      <c r="B17" s="11">
        <v>1</v>
      </c>
      <c r="C17" s="11" t="s">
        <v>24</v>
      </c>
      <c r="D17" s="11" t="s">
        <v>74</v>
      </c>
      <c r="E17" s="11">
        <v>1</v>
      </c>
      <c r="F17" s="11" t="s">
        <v>75</v>
      </c>
      <c r="G17" s="11" t="s">
        <v>76</v>
      </c>
      <c r="H17" s="11">
        <v>2023</v>
      </c>
      <c r="I17" s="22">
        <f t="shared" si="5"/>
        <v>50</v>
      </c>
      <c r="J17" s="22">
        <v>50</v>
      </c>
      <c r="K17" s="22"/>
      <c r="L17" s="22"/>
      <c r="M17" s="11" t="s">
        <v>33</v>
      </c>
      <c r="N17" s="11" t="s">
        <v>34</v>
      </c>
      <c r="O17" s="11" t="s">
        <v>35</v>
      </c>
      <c r="P17" s="11"/>
    </row>
    <row r="18" s="4" customFormat="1" ht="60" spans="1:16">
      <c r="A18" s="11" t="s">
        <v>77</v>
      </c>
      <c r="B18" s="11">
        <v>1</v>
      </c>
      <c r="C18" s="11" t="s">
        <v>24</v>
      </c>
      <c r="D18" s="11" t="s">
        <v>78</v>
      </c>
      <c r="E18" s="11">
        <v>44</v>
      </c>
      <c r="F18" s="11" t="s">
        <v>79</v>
      </c>
      <c r="G18" s="11" t="s">
        <v>80</v>
      </c>
      <c r="H18" s="11">
        <v>2023</v>
      </c>
      <c r="I18" s="22">
        <f t="shared" si="5"/>
        <v>200</v>
      </c>
      <c r="J18" s="22">
        <v>200</v>
      </c>
      <c r="K18" s="22"/>
      <c r="L18" s="22"/>
      <c r="M18" s="11" t="s">
        <v>33</v>
      </c>
      <c r="N18" s="11" t="s">
        <v>34</v>
      </c>
      <c r="O18" s="11" t="s">
        <v>35</v>
      </c>
      <c r="P18" s="11"/>
    </row>
    <row r="19" s="4" customFormat="1" ht="69" customHeight="1" spans="1:16">
      <c r="A19" s="11" t="s">
        <v>81</v>
      </c>
      <c r="B19" s="11">
        <v>1</v>
      </c>
      <c r="C19" s="11" t="s">
        <v>24</v>
      </c>
      <c r="D19" s="11" t="s">
        <v>25</v>
      </c>
      <c r="E19" s="11">
        <v>3</v>
      </c>
      <c r="F19" s="11" t="s">
        <v>82</v>
      </c>
      <c r="G19" s="11" t="s">
        <v>70</v>
      </c>
      <c r="H19" s="11">
        <v>2023</v>
      </c>
      <c r="I19" s="22">
        <f t="shared" si="5"/>
        <v>300</v>
      </c>
      <c r="J19" s="22">
        <v>300</v>
      </c>
      <c r="K19" s="22"/>
      <c r="L19" s="22"/>
      <c r="M19" s="11" t="s">
        <v>33</v>
      </c>
      <c r="N19" s="11" t="s">
        <v>34</v>
      </c>
      <c r="O19" s="11" t="s">
        <v>35</v>
      </c>
      <c r="P19" s="11"/>
    </row>
    <row r="20" s="4" customFormat="1" ht="69" customHeight="1" spans="1:16">
      <c r="A20" s="11" t="s">
        <v>83</v>
      </c>
      <c r="B20" s="11">
        <v>1</v>
      </c>
      <c r="C20" s="11" t="s">
        <v>24</v>
      </c>
      <c r="D20" s="11" t="s">
        <v>50</v>
      </c>
      <c r="E20" s="11">
        <v>700</v>
      </c>
      <c r="F20" s="11" t="s">
        <v>84</v>
      </c>
      <c r="G20" s="11" t="s">
        <v>70</v>
      </c>
      <c r="H20" s="11">
        <v>2023</v>
      </c>
      <c r="I20" s="22">
        <f t="shared" si="5"/>
        <v>42</v>
      </c>
      <c r="J20" s="22">
        <v>42</v>
      </c>
      <c r="K20" s="22"/>
      <c r="L20" s="22"/>
      <c r="M20" s="11" t="s">
        <v>33</v>
      </c>
      <c r="N20" s="11" t="s">
        <v>34</v>
      </c>
      <c r="O20" s="11" t="s">
        <v>35</v>
      </c>
      <c r="P20" s="11"/>
    </row>
    <row r="21" s="4" customFormat="1" ht="75" customHeight="1" spans="1:16">
      <c r="A21" s="11" t="s">
        <v>85</v>
      </c>
      <c r="B21" s="11">
        <v>1</v>
      </c>
      <c r="C21" s="11" t="s">
        <v>24</v>
      </c>
      <c r="D21" s="11" t="s">
        <v>74</v>
      </c>
      <c r="E21" s="11">
        <v>1</v>
      </c>
      <c r="F21" s="11" t="s">
        <v>86</v>
      </c>
      <c r="G21" s="11" t="s">
        <v>87</v>
      </c>
      <c r="H21" s="11">
        <v>2023</v>
      </c>
      <c r="I21" s="22">
        <f t="shared" si="5"/>
        <v>30</v>
      </c>
      <c r="J21" s="22">
        <v>30</v>
      </c>
      <c r="K21" s="22"/>
      <c r="L21" s="22"/>
      <c r="M21" s="11" t="s">
        <v>33</v>
      </c>
      <c r="N21" s="11" t="s">
        <v>34</v>
      </c>
      <c r="O21" s="11" t="s">
        <v>35</v>
      </c>
      <c r="P21" s="11"/>
    </row>
    <row r="22" s="4" customFormat="1" ht="80" customHeight="1" spans="1:16">
      <c r="A22" s="11" t="s">
        <v>88</v>
      </c>
      <c r="B22" s="11">
        <v>1</v>
      </c>
      <c r="C22" s="11" t="s">
        <v>24</v>
      </c>
      <c r="D22" s="11" t="s">
        <v>74</v>
      </c>
      <c r="E22" s="11">
        <v>1</v>
      </c>
      <c r="F22" s="11" t="s">
        <v>89</v>
      </c>
      <c r="G22" s="11" t="s">
        <v>90</v>
      </c>
      <c r="H22" s="11">
        <v>2023</v>
      </c>
      <c r="I22" s="22">
        <f t="shared" si="5"/>
        <v>100</v>
      </c>
      <c r="J22" s="22">
        <v>100</v>
      </c>
      <c r="K22" s="22"/>
      <c r="L22" s="22"/>
      <c r="M22" s="11" t="s">
        <v>33</v>
      </c>
      <c r="N22" s="11" t="s">
        <v>34</v>
      </c>
      <c r="O22" s="11" t="s">
        <v>35</v>
      </c>
      <c r="P22" s="11"/>
    </row>
    <row r="23" s="4" customFormat="1" ht="49" customHeight="1" spans="1:16">
      <c r="A23" s="11" t="s">
        <v>91</v>
      </c>
      <c r="B23" s="26">
        <v>1</v>
      </c>
      <c r="C23" s="11" t="s">
        <v>24</v>
      </c>
      <c r="D23" s="11" t="s">
        <v>92</v>
      </c>
      <c r="E23" s="11">
        <v>1</v>
      </c>
      <c r="F23" s="11" t="s">
        <v>93</v>
      </c>
      <c r="G23" s="11" t="s">
        <v>94</v>
      </c>
      <c r="H23" s="11">
        <v>2023</v>
      </c>
      <c r="I23" s="44">
        <f t="shared" si="5"/>
        <v>339.65</v>
      </c>
      <c r="J23" s="45">
        <v>339.65</v>
      </c>
      <c r="K23" s="22"/>
      <c r="L23" s="22"/>
      <c r="M23" s="11" t="s">
        <v>95</v>
      </c>
      <c r="N23" s="11" t="s">
        <v>34</v>
      </c>
      <c r="O23" s="11" t="s">
        <v>35</v>
      </c>
      <c r="P23" s="11"/>
    </row>
    <row r="24" s="42" customFormat="1" ht="47" customHeight="1" spans="1:16">
      <c r="A24" s="11" t="s">
        <v>96</v>
      </c>
      <c r="B24" s="11">
        <v>1</v>
      </c>
      <c r="C24" s="11" t="s">
        <v>24</v>
      </c>
      <c r="D24" s="11" t="s">
        <v>60</v>
      </c>
      <c r="E24" s="12">
        <v>16.983</v>
      </c>
      <c r="F24" s="11" t="s">
        <v>97</v>
      </c>
      <c r="G24" s="11" t="s">
        <v>98</v>
      </c>
      <c r="H24" s="11">
        <v>2023</v>
      </c>
      <c r="I24" s="22">
        <f t="shared" si="5"/>
        <v>300</v>
      </c>
      <c r="J24" s="22">
        <v>300</v>
      </c>
      <c r="K24" s="22"/>
      <c r="L24" s="22"/>
      <c r="M24" s="11" t="s">
        <v>99</v>
      </c>
      <c r="N24" s="11" t="s">
        <v>34</v>
      </c>
      <c r="O24" s="11" t="s">
        <v>35</v>
      </c>
      <c r="P24" s="11"/>
    </row>
    <row r="25" s="2" customFormat="1" ht="34" customHeight="1" spans="1:16">
      <c r="A25" s="11" t="s">
        <v>100</v>
      </c>
      <c r="B25" s="11">
        <f>SUM(B26:B61)</f>
        <v>36</v>
      </c>
      <c r="C25" s="11" t="s">
        <v>20</v>
      </c>
      <c r="D25" s="11" t="s">
        <v>20</v>
      </c>
      <c r="E25" s="11" t="s">
        <v>20</v>
      </c>
      <c r="F25" s="11" t="s">
        <v>20</v>
      </c>
      <c r="G25" s="11" t="s">
        <v>20</v>
      </c>
      <c r="H25" s="11" t="s">
        <v>20</v>
      </c>
      <c r="I25" s="22">
        <f t="shared" ref="I25:L25" si="6">SUM(I26:I61)</f>
        <v>5507.05</v>
      </c>
      <c r="J25" s="22">
        <f t="shared" si="6"/>
        <v>4902.05</v>
      </c>
      <c r="K25" s="22">
        <f t="shared" si="6"/>
        <v>605</v>
      </c>
      <c r="L25" s="22">
        <f t="shared" si="6"/>
        <v>0</v>
      </c>
      <c r="M25" s="11" t="s">
        <v>20</v>
      </c>
      <c r="N25" s="11" t="s">
        <v>20</v>
      </c>
      <c r="O25" s="11" t="s">
        <v>20</v>
      </c>
      <c r="P25" s="11"/>
    </row>
    <row r="26" s="4" customFormat="1" ht="43" customHeight="1" spans="1:16">
      <c r="A26" s="14" t="s">
        <v>105</v>
      </c>
      <c r="B26" s="11">
        <v>1</v>
      </c>
      <c r="C26" s="11" t="s">
        <v>24</v>
      </c>
      <c r="D26" s="11" t="s">
        <v>60</v>
      </c>
      <c r="E26" s="11">
        <v>5.65</v>
      </c>
      <c r="F26" s="14" t="s">
        <v>106</v>
      </c>
      <c r="G26" s="14" t="s">
        <v>107</v>
      </c>
      <c r="H26" s="11">
        <v>2023</v>
      </c>
      <c r="I26" s="22">
        <f t="shared" si="5"/>
        <v>45.21</v>
      </c>
      <c r="J26" s="30">
        <v>45.21</v>
      </c>
      <c r="K26" s="22"/>
      <c r="L26" s="22"/>
      <c r="M26" s="11" t="s">
        <v>33</v>
      </c>
      <c r="N26" s="11" t="s">
        <v>42</v>
      </c>
      <c r="O26" s="11" t="s">
        <v>35</v>
      </c>
      <c r="P26" s="11"/>
    </row>
    <row r="27" s="4" customFormat="1" ht="43" customHeight="1" spans="1:16">
      <c r="A27" s="14" t="s">
        <v>108</v>
      </c>
      <c r="B27" s="11">
        <v>1</v>
      </c>
      <c r="C27" s="11" t="s">
        <v>24</v>
      </c>
      <c r="D27" s="11" t="s">
        <v>60</v>
      </c>
      <c r="E27" s="11">
        <v>11.7</v>
      </c>
      <c r="F27" s="14" t="s">
        <v>109</v>
      </c>
      <c r="G27" s="14" t="s">
        <v>110</v>
      </c>
      <c r="H27" s="11">
        <v>2023</v>
      </c>
      <c r="I27" s="22">
        <f t="shared" si="5"/>
        <v>52.72</v>
      </c>
      <c r="J27" s="30">
        <v>52.72</v>
      </c>
      <c r="K27" s="22"/>
      <c r="L27" s="22"/>
      <c r="M27" s="11" t="s">
        <v>33</v>
      </c>
      <c r="N27" s="11" t="s">
        <v>42</v>
      </c>
      <c r="O27" s="11" t="s">
        <v>35</v>
      </c>
      <c r="P27" s="11"/>
    </row>
    <row r="28" s="4" customFormat="1" ht="43" customHeight="1" spans="1:16">
      <c r="A28" s="14" t="s">
        <v>111</v>
      </c>
      <c r="B28" s="11">
        <v>1</v>
      </c>
      <c r="C28" s="11" t="s">
        <v>24</v>
      </c>
      <c r="D28" s="11" t="s">
        <v>60</v>
      </c>
      <c r="E28" s="11">
        <v>15.2</v>
      </c>
      <c r="F28" s="14" t="s">
        <v>112</v>
      </c>
      <c r="G28" s="14" t="s">
        <v>113</v>
      </c>
      <c r="H28" s="11">
        <v>2023</v>
      </c>
      <c r="I28" s="22">
        <f t="shared" si="5"/>
        <v>121.18</v>
      </c>
      <c r="J28" s="30">
        <v>121.18</v>
      </c>
      <c r="K28" s="22"/>
      <c r="L28" s="22"/>
      <c r="M28" s="11" t="s">
        <v>33</v>
      </c>
      <c r="N28" s="11" t="s">
        <v>42</v>
      </c>
      <c r="O28" s="11" t="s">
        <v>35</v>
      </c>
      <c r="P28" s="11"/>
    </row>
    <row r="29" s="4" customFormat="1" ht="43" customHeight="1" spans="1:16">
      <c r="A29" s="14" t="s">
        <v>114</v>
      </c>
      <c r="B29" s="11">
        <v>1</v>
      </c>
      <c r="C29" s="11" t="s">
        <v>24</v>
      </c>
      <c r="D29" s="11" t="s">
        <v>60</v>
      </c>
      <c r="E29" s="11">
        <v>10.1</v>
      </c>
      <c r="F29" s="14" t="s">
        <v>115</v>
      </c>
      <c r="G29" s="14" t="s">
        <v>116</v>
      </c>
      <c r="H29" s="11">
        <v>2023</v>
      </c>
      <c r="I29" s="22">
        <f t="shared" si="5"/>
        <v>34.58</v>
      </c>
      <c r="J29" s="30">
        <v>34.58</v>
      </c>
      <c r="K29" s="22"/>
      <c r="L29" s="22"/>
      <c r="M29" s="11" t="s">
        <v>33</v>
      </c>
      <c r="N29" s="11" t="s">
        <v>42</v>
      </c>
      <c r="O29" s="11" t="s">
        <v>35</v>
      </c>
      <c r="P29" s="11"/>
    </row>
    <row r="30" s="4" customFormat="1" ht="43" customHeight="1" spans="1:16">
      <c r="A30" s="14" t="s">
        <v>117</v>
      </c>
      <c r="B30" s="11">
        <v>1</v>
      </c>
      <c r="C30" s="11" t="s">
        <v>24</v>
      </c>
      <c r="D30" s="11" t="s">
        <v>60</v>
      </c>
      <c r="E30" s="11">
        <v>2.1</v>
      </c>
      <c r="F30" s="14" t="s">
        <v>118</v>
      </c>
      <c r="G30" s="14" t="s">
        <v>119</v>
      </c>
      <c r="H30" s="11">
        <v>2023</v>
      </c>
      <c r="I30" s="22">
        <f t="shared" si="5"/>
        <v>9.27</v>
      </c>
      <c r="J30" s="30">
        <v>9.27</v>
      </c>
      <c r="K30" s="22"/>
      <c r="L30" s="22"/>
      <c r="M30" s="11" t="s">
        <v>33</v>
      </c>
      <c r="N30" s="11" t="s">
        <v>42</v>
      </c>
      <c r="O30" s="11" t="s">
        <v>35</v>
      </c>
      <c r="P30" s="11"/>
    </row>
    <row r="31" s="4" customFormat="1" ht="43" customHeight="1" spans="1:16">
      <c r="A31" s="14" t="s">
        <v>120</v>
      </c>
      <c r="B31" s="11">
        <v>1</v>
      </c>
      <c r="C31" s="11" t="s">
        <v>24</v>
      </c>
      <c r="D31" s="11" t="s">
        <v>60</v>
      </c>
      <c r="E31" s="11">
        <v>11.72</v>
      </c>
      <c r="F31" s="14" t="s">
        <v>121</v>
      </c>
      <c r="G31" s="14" t="s">
        <v>122</v>
      </c>
      <c r="H31" s="11">
        <v>2023</v>
      </c>
      <c r="I31" s="22">
        <f t="shared" si="5"/>
        <v>75.5</v>
      </c>
      <c r="J31" s="30">
        <v>75.5</v>
      </c>
      <c r="K31" s="22"/>
      <c r="L31" s="22"/>
      <c r="M31" s="11" t="s">
        <v>33</v>
      </c>
      <c r="N31" s="11" t="s">
        <v>42</v>
      </c>
      <c r="O31" s="11" t="s">
        <v>35</v>
      </c>
      <c r="P31" s="11"/>
    </row>
    <row r="32" s="4" customFormat="1" ht="43" customHeight="1" spans="1:16">
      <c r="A32" s="14" t="s">
        <v>123</v>
      </c>
      <c r="B32" s="11">
        <v>1</v>
      </c>
      <c r="C32" s="11" t="s">
        <v>24</v>
      </c>
      <c r="D32" s="11" t="s">
        <v>60</v>
      </c>
      <c r="E32" s="11">
        <v>9.66</v>
      </c>
      <c r="F32" s="14" t="s">
        <v>124</v>
      </c>
      <c r="G32" s="14" t="s">
        <v>125</v>
      </c>
      <c r="H32" s="11">
        <v>2023</v>
      </c>
      <c r="I32" s="22">
        <f t="shared" si="5"/>
        <v>40.22</v>
      </c>
      <c r="J32" s="30">
        <v>40.22</v>
      </c>
      <c r="K32" s="22"/>
      <c r="L32" s="22"/>
      <c r="M32" s="11" t="s">
        <v>33</v>
      </c>
      <c r="N32" s="11" t="s">
        <v>42</v>
      </c>
      <c r="O32" s="11" t="s">
        <v>35</v>
      </c>
      <c r="P32" s="11"/>
    </row>
    <row r="33" s="4" customFormat="1" ht="43" customHeight="1" spans="1:16">
      <c r="A33" s="14" t="s">
        <v>126</v>
      </c>
      <c r="B33" s="11">
        <v>1</v>
      </c>
      <c r="C33" s="11" t="s">
        <v>24</v>
      </c>
      <c r="D33" s="11" t="s">
        <v>60</v>
      </c>
      <c r="E33" s="11">
        <v>6.46</v>
      </c>
      <c r="F33" s="14" t="s">
        <v>127</v>
      </c>
      <c r="G33" s="14" t="s">
        <v>128</v>
      </c>
      <c r="H33" s="11">
        <v>2023</v>
      </c>
      <c r="I33" s="22">
        <f t="shared" si="5"/>
        <v>39.86</v>
      </c>
      <c r="J33" s="30">
        <v>39.86</v>
      </c>
      <c r="K33" s="22"/>
      <c r="L33" s="22"/>
      <c r="M33" s="11" t="s">
        <v>33</v>
      </c>
      <c r="N33" s="11" t="s">
        <v>42</v>
      </c>
      <c r="O33" s="11" t="s">
        <v>35</v>
      </c>
      <c r="P33" s="11"/>
    </row>
    <row r="34" s="4" customFormat="1" ht="43" customHeight="1" spans="1:16">
      <c r="A34" s="14" t="s">
        <v>129</v>
      </c>
      <c r="B34" s="11">
        <v>1</v>
      </c>
      <c r="C34" s="11" t="s">
        <v>24</v>
      </c>
      <c r="D34" s="11" t="s">
        <v>60</v>
      </c>
      <c r="E34" s="11">
        <v>1.65</v>
      </c>
      <c r="F34" s="14" t="s">
        <v>130</v>
      </c>
      <c r="G34" s="14" t="s">
        <v>131</v>
      </c>
      <c r="H34" s="11">
        <v>2023</v>
      </c>
      <c r="I34" s="22">
        <f t="shared" si="5"/>
        <v>10.36</v>
      </c>
      <c r="J34" s="30">
        <v>10.36</v>
      </c>
      <c r="K34" s="22"/>
      <c r="L34" s="22"/>
      <c r="M34" s="11" t="s">
        <v>33</v>
      </c>
      <c r="N34" s="11" t="s">
        <v>42</v>
      </c>
      <c r="O34" s="11" t="s">
        <v>35</v>
      </c>
      <c r="P34" s="11"/>
    </row>
    <row r="35" s="4" customFormat="1" ht="43" customHeight="1" spans="1:16">
      <c r="A35" s="14" t="s">
        <v>132</v>
      </c>
      <c r="B35" s="11">
        <v>1</v>
      </c>
      <c r="C35" s="11" t="s">
        <v>24</v>
      </c>
      <c r="D35" s="11" t="s">
        <v>60</v>
      </c>
      <c r="E35" s="11">
        <v>31.38</v>
      </c>
      <c r="F35" s="14" t="s">
        <v>133</v>
      </c>
      <c r="G35" s="14" t="s">
        <v>134</v>
      </c>
      <c r="H35" s="11">
        <v>2023</v>
      </c>
      <c r="I35" s="22">
        <f t="shared" si="5"/>
        <v>96.41</v>
      </c>
      <c r="J35" s="30">
        <v>96.41</v>
      </c>
      <c r="K35" s="22"/>
      <c r="L35" s="22"/>
      <c r="M35" s="11" t="s">
        <v>33</v>
      </c>
      <c r="N35" s="11" t="s">
        <v>42</v>
      </c>
      <c r="O35" s="11" t="s">
        <v>35</v>
      </c>
      <c r="P35" s="11"/>
    </row>
    <row r="36" s="4" customFormat="1" ht="43" customHeight="1" spans="1:16">
      <c r="A36" s="14" t="s">
        <v>135</v>
      </c>
      <c r="B36" s="11">
        <v>1</v>
      </c>
      <c r="C36" s="11" t="s">
        <v>24</v>
      </c>
      <c r="D36" s="11" t="s">
        <v>60</v>
      </c>
      <c r="E36" s="11">
        <v>10.9</v>
      </c>
      <c r="F36" s="14" t="s">
        <v>136</v>
      </c>
      <c r="G36" s="14" t="s">
        <v>137</v>
      </c>
      <c r="H36" s="11">
        <v>2023</v>
      </c>
      <c r="I36" s="22">
        <f t="shared" si="5"/>
        <v>38.76</v>
      </c>
      <c r="J36" s="30">
        <v>38.76</v>
      </c>
      <c r="K36" s="22"/>
      <c r="L36" s="22"/>
      <c r="M36" s="11" t="s">
        <v>33</v>
      </c>
      <c r="N36" s="11" t="s">
        <v>42</v>
      </c>
      <c r="O36" s="11" t="s">
        <v>35</v>
      </c>
      <c r="P36" s="11"/>
    </row>
    <row r="37" s="4" customFormat="1" ht="43" customHeight="1" spans="1:16">
      <c r="A37" s="14" t="s">
        <v>138</v>
      </c>
      <c r="B37" s="11">
        <v>1</v>
      </c>
      <c r="C37" s="11" t="s">
        <v>24</v>
      </c>
      <c r="D37" s="11" t="s">
        <v>60</v>
      </c>
      <c r="E37" s="11">
        <v>10</v>
      </c>
      <c r="F37" s="14" t="s">
        <v>139</v>
      </c>
      <c r="G37" s="14" t="s">
        <v>140</v>
      </c>
      <c r="H37" s="11">
        <v>2023</v>
      </c>
      <c r="I37" s="22">
        <f t="shared" si="5"/>
        <v>25.94</v>
      </c>
      <c r="J37" s="30">
        <v>25.94</v>
      </c>
      <c r="K37" s="22"/>
      <c r="L37" s="22"/>
      <c r="M37" s="11" t="s">
        <v>33</v>
      </c>
      <c r="N37" s="11" t="s">
        <v>42</v>
      </c>
      <c r="O37" s="11" t="s">
        <v>35</v>
      </c>
      <c r="P37" s="11"/>
    </row>
    <row r="38" s="4" customFormat="1" ht="43" customHeight="1" spans="1:16">
      <c r="A38" s="11" t="s">
        <v>141</v>
      </c>
      <c r="B38" s="11">
        <v>1</v>
      </c>
      <c r="C38" s="11" t="s">
        <v>24</v>
      </c>
      <c r="D38" s="11" t="s">
        <v>60</v>
      </c>
      <c r="E38" s="11">
        <v>2.79</v>
      </c>
      <c r="F38" s="11" t="s">
        <v>142</v>
      </c>
      <c r="G38" s="11" t="s">
        <v>143</v>
      </c>
      <c r="H38" s="11">
        <v>2023</v>
      </c>
      <c r="I38" s="22">
        <f t="shared" si="5"/>
        <v>10.16</v>
      </c>
      <c r="J38" s="22">
        <v>10.16</v>
      </c>
      <c r="K38" s="22"/>
      <c r="L38" s="22"/>
      <c r="M38" s="11" t="s">
        <v>33</v>
      </c>
      <c r="N38" s="11" t="s">
        <v>42</v>
      </c>
      <c r="O38" s="11" t="s">
        <v>35</v>
      </c>
      <c r="P38" s="11"/>
    </row>
    <row r="39" s="4" customFormat="1" ht="69" customHeight="1" spans="1:16">
      <c r="A39" s="13" t="s">
        <v>144</v>
      </c>
      <c r="B39" s="11">
        <v>1</v>
      </c>
      <c r="C39" s="11" t="s">
        <v>24</v>
      </c>
      <c r="D39" s="11" t="s">
        <v>145</v>
      </c>
      <c r="E39" s="11">
        <v>150</v>
      </c>
      <c r="F39" s="13" t="s">
        <v>146</v>
      </c>
      <c r="G39" s="11" t="s">
        <v>147</v>
      </c>
      <c r="H39" s="11">
        <v>2023</v>
      </c>
      <c r="I39" s="22">
        <f t="shared" si="5"/>
        <v>1500</v>
      </c>
      <c r="J39" s="22">
        <v>1500</v>
      </c>
      <c r="K39" s="22"/>
      <c r="L39" s="22"/>
      <c r="M39" s="11" t="s">
        <v>33</v>
      </c>
      <c r="N39" s="11" t="s">
        <v>34</v>
      </c>
      <c r="O39" s="11" t="s">
        <v>35</v>
      </c>
      <c r="P39" s="11"/>
    </row>
    <row r="40" s="4" customFormat="1" ht="87" customHeight="1" spans="1:16">
      <c r="A40" s="11" t="s">
        <v>148</v>
      </c>
      <c r="B40" s="11">
        <v>1</v>
      </c>
      <c r="C40" s="11"/>
      <c r="D40" s="11" t="s">
        <v>25</v>
      </c>
      <c r="E40" s="11">
        <v>0.5</v>
      </c>
      <c r="F40" s="11" t="s">
        <v>149</v>
      </c>
      <c r="G40" s="11" t="s">
        <v>150</v>
      </c>
      <c r="H40" s="11">
        <v>2023</v>
      </c>
      <c r="I40" s="22">
        <f t="shared" si="5"/>
        <v>300</v>
      </c>
      <c r="J40" s="22">
        <v>300</v>
      </c>
      <c r="K40" s="22"/>
      <c r="L40" s="22"/>
      <c r="M40" s="11" t="s">
        <v>33</v>
      </c>
      <c r="N40" s="11" t="s">
        <v>42</v>
      </c>
      <c r="O40" s="11" t="s">
        <v>35</v>
      </c>
      <c r="P40" s="11"/>
    </row>
    <row r="41" s="2" customFormat="1" ht="133" customHeight="1" spans="1:16">
      <c r="A41" s="13" t="s">
        <v>151</v>
      </c>
      <c r="B41" s="11">
        <v>1</v>
      </c>
      <c r="C41" s="11" t="s">
        <v>24</v>
      </c>
      <c r="D41" s="11" t="s">
        <v>25</v>
      </c>
      <c r="E41" s="11">
        <v>6</v>
      </c>
      <c r="F41" s="11" t="s">
        <v>152</v>
      </c>
      <c r="G41" s="13" t="s">
        <v>153</v>
      </c>
      <c r="H41" s="11">
        <v>2023</v>
      </c>
      <c r="I41" s="14">
        <f t="shared" si="5"/>
        <v>672.74</v>
      </c>
      <c r="J41" s="14">
        <v>672.74</v>
      </c>
      <c r="K41" s="22"/>
      <c r="L41" s="22"/>
      <c r="M41" s="11" t="s">
        <v>33</v>
      </c>
      <c r="N41" s="11" t="s">
        <v>34</v>
      </c>
      <c r="O41" s="11" t="s">
        <v>35</v>
      </c>
      <c r="P41" s="11"/>
    </row>
    <row r="42" s="2" customFormat="1" ht="147" customHeight="1" spans="1:16">
      <c r="A42" s="11" t="s">
        <v>154</v>
      </c>
      <c r="B42" s="11">
        <v>1</v>
      </c>
      <c r="C42" s="11" t="s">
        <v>24</v>
      </c>
      <c r="D42" s="11" t="s">
        <v>25</v>
      </c>
      <c r="E42" s="11">
        <v>6.6</v>
      </c>
      <c r="F42" s="11" t="s">
        <v>155</v>
      </c>
      <c r="G42" s="11" t="s">
        <v>156</v>
      </c>
      <c r="H42" s="11">
        <v>2023</v>
      </c>
      <c r="I42" s="22">
        <f t="shared" si="5"/>
        <v>468</v>
      </c>
      <c r="J42" s="22">
        <v>468</v>
      </c>
      <c r="K42" s="22"/>
      <c r="L42" s="22"/>
      <c r="M42" s="11" t="s">
        <v>33</v>
      </c>
      <c r="N42" s="11" t="s">
        <v>34</v>
      </c>
      <c r="O42" s="11" t="s">
        <v>35</v>
      </c>
      <c r="P42" s="11"/>
    </row>
    <row r="43" s="2" customFormat="1" ht="33.95" customHeight="1" spans="1:16">
      <c r="A43" s="11" t="s">
        <v>157</v>
      </c>
      <c r="B43" s="11">
        <v>1</v>
      </c>
      <c r="C43" s="11" t="s">
        <v>24</v>
      </c>
      <c r="D43" s="11" t="s">
        <v>60</v>
      </c>
      <c r="E43" s="11">
        <v>2.2</v>
      </c>
      <c r="F43" s="11" t="s">
        <v>158</v>
      </c>
      <c r="G43" s="11" t="s">
        <v>159</v>
      </c>
      <c r="H43" s="11">
        <v>2023</v>
      </c>
      <c r="I43" s="22">
        <f t="shared" si="5"/>
        <v>15.6</v>
      </c>
      <c r="J43" s="22">
        <v>15.6</v>
      </c>
      <c r="K43" s="22"/>
      <c r="L43" s="22"/>
      <c r="M43" s="11" t="s">
        <v>33</v>
      </c>
      <c r="N43" s="11" t="s">
        <v>34</v>
      </c>
      <c r="O43" s="11" t="s">
        <v>35</v>
      </c>
      <c r="P43" s="11"/>
    </row>
    <row r="44" s="2" customFormat="1" ht="33.95" customHeight="1" spans="1:16">
      <c r="A44" s="11" t="s">
        <v>160</v>
      </c>
      <c r="B44" s="11">
        <v>1</v>
      </c>
      <c r="C44" s="11" t="s">
        <v>24</v>
      </c>
      <c r="D44" s="11" t="s">
        <v>60</v>
      </c>
      <c r="E44" s="11">
        <v>1.5</v>
      </c>
      <c r="F44" s="11" t="s">
        <v>161</v>
      </c>
      <c r="G44" s="11" t="s">
        <v>162</v>
      </c>
      <c r="H44" s="11">
        <v>2023</v>
      </c>
      <c r="I44" s="22">
        <f t="shared" si="5"/>
        <v>10</v>
      </c>
      <c r="J44" s="22">
        <v>10</v>
      </c>
      <c r="K44" s="22"/>
      <c r="L44" s="22"/>
      <c r="M44" s="11" t="s">
        <v>33</v>
      </c>
      <c r="N44" s="11" t="s">
        <v>34</v>
      </c>
      <c r="O44" s="11" t="s">
        <v>35</v>
      </c>
      <c r="P44" s="11"/>
    </row>
    <row r="45" s="2" customFormat="1" ht="33.95" customHeight="1" spans="1:16">
      <c r="A45" s="11" t="s">
        <v>163</v>
      </c>
      <c r="B45" s="11">
        <v>1</v>
      </c>
      <c r="C45" s="11" t="s">
        <v>24</v>
      </c>
      <c r="D45" s="11" t="s">
        <v>60</v>
      </c>
      <c r="E45" s="11">
        <v>2.9</v>
      </c>
      <c r="F45" s="11" t="s">
        <v>164</v>
      </c>
      <c r="G45" s="11" t="s">
        <v>165</v>
      </c>
      <c r="H45" s="11">
        <v>2023</v>
      </c>
      <c r="I45" s="22">
        <f t="shared" si="5"/>
        <v>16.2</v>
      </c>
      <c r="J45" s="22">
        <v>16.2</v>
      </c>
      <c r="K45" s="22"/>
      <c r="L45" s="22"/>
      <c r="M45" s="11" t="s">
        <v>33</v>
      </c>
      <c r="N45" s="11" t="s">
        <v>34</v>
      </c>
      <c r="O45" s="11" t="s">
        <v>35</v>
      </c>
      <c r="P45" s="11"/>
    </row>
    <row r="46" s="2" customFormat="1" ht="33.95" customHeight="1" spans="1:16">
      <c r="A46" s="11" t="s">
        <v>166</v>
      </c>
      <c r="B46" s="11">
        <v>1</v>
      </c>
      <c r="C46" s="11" t="s">
        <v>24</v>
      </c>
      <c r="D46" s="11" t="s">
        <v>60</v>
      </c>
      <c r="E46" s="11">
        <v>8.4</v>
      </c>
      <c r="F46" s="11" t="s">
        <v>167</v>
      </c>
      <c r="G46" s="11" t="s">
        <v>168</v>
      </c>
      <c r="H46" s="11">
        <v>2023</v>
      </c>
      <c r="I46" s="22">
        <f t="shared" si="5"/>
        <v>45.2</v>
      </c>
      <c r="J46" s="22">
        <v>45.2</v>
      </c>
      <c r="K46" s="22"/>
      <c r="L46" s="22"/>
      <c r="M46" s="11" t="s">
        <v>33</v>
      </c>
      <c r="N46" s="11" t="s">
        <v>34</v>
      </c>
      <c r="O46" s="11" t="s">
        <v>35</v>
      </c>
      <c r="P46" s="11"/>
    </row>
    <row r="47" s="2" customFormat="1" ht="33.95" customHeight="1" spans="1:16">
      <c r="A47" s="11" t="s">
        <v>169</v>
      </c>
      <c r="B47" s="11">
        <v>1</v>
      </c>
      <c r="C47" s="11" t="s">
        <v>24</v>
      </c>
      <c r="D47" s="11" t="s">
        <v>60</v>
      </c>
      <c r="E47" s="11">
        <v>25</v>
      </c>
      <c r="F47" s="11" t="s">
        <v>170</v>
      </c>
      <c r="G47" s="11" t="s">
        <v>58</v>
      </c>
      <c r="H47" s="11">
        <v>2023</v>
      </c>
      <c r="I47" s="22">
        <f t="shared" si="5"/>
        <v>111.17</v>
      </c>
      <c r="J47" s="22">
        <v>111.17</v>
      </c>
      <c r="K47" s="22"/>
      <c r="L47" s="22"/>
      <c r="M47" s="11" t="s">
        <v>33</v>
      </c>
      <c r="N47" s="11" t="s">
        <v>34</v>
      </c>
      <c r="O47" s="11" t="s">
        <v>35</v>
      </c>
      <c r="P47" s="11"/>
    </row>
    <row r="48" s="2" customFormat="1" ht="33.95" customHeight="1" spans="1:16">
      <c r="A48" s="11" t="s">
        <v>171</v>
      </c>
      <c r="B48" s="11">
        <v>1</v>
      </c>
      <c r="C48" s="11" t="s">
        <v>24</v>
      </c>
      <c r="D48" s="11" t="s">
        <v>60</v>
      </c>
      <c r="E48" s="11">
        <v>3.5</v>
      </c>
      <c r="F48" s="11" t="s">
        <v>172</v>
      </c>
      <c r="G48" s="11" t="s">
        <v>173</v>
      </c>
      <c r="H48" s="11">
        <v>2023</v>
      </c>
      <c r="I48" s="22">
        <f t="shared" si="5"/>
        <v>8</v>
      </c>
      <c r="J48" s="22">
        <v>8</v>
      </c>
      <c r="K48" s="22"/>
      <c r="L48" s="22"/>
      <c r="M48" s="11" t="s">
        <v>33</v>
      </c>
      <c r="N48" s="11" t="s">
        <v>34</v>
      </c>
      <c r="O48" s="11" t="s">
        <v>35</v>
      </c>
      <c r="P48" s="11"/>
    </row>
    <row r="49" s="2" customFormat="1" ht="33.95" customHeight="1" spans="1:16">
      <c r="A49" s="11" t="s">
        <v>174</v>
      </c>
      <c r="B49" s="11">
        <v>1</v>
      </c>
      <c r="C49" s="11" t="s">
        <v>24</v>
      </c>
      <c r="D49" s="11" t="s">
        <v>60</v>
      </c>
      <c r="E49" s="11">
        <v>13</v>
      </c>
      <c r="F49" s="11" t="s">
        <v>175</v>
      </c>
      <c r="G49" s="11" t="s">
        <v>176</v>
      </c>
      <c r="H49" s="11">
        <v>2023</v>
      </c>
      <c r="I49" s="22">
        <f t="shared" si="5"/>
        <v>30</v>
      </c>
      <c r="J49" s="22">
        <v>30</v>
      </c>
      <c r="K49" s="22"/>
      <c r="L49" s="22"/>
      <c r="M49" s="11" t="s">
        <v>33</v>
      </c>
      <c r="N49" s="11" t="s">
        <v>34</v>
      </c>
      <c r="O49" s="11" t="s">
        <v>35</v>
      </c>
      <c r="P49" s="11"/>
    </row>
    <row r="50" s="2" customFormat="1" ht="33.95" customHeight="1" spans="1:16">
      <c r="A50" s="11" t="s">
        <v>177</v>
      </c>
      <c r="B50" s="11">
        <v>1</v>
      </c>
      <c r="C50" s="11" t="s">
        <v>24</v>
      </c>
      <c r="D50" s="11" t="s">
        <v>60</v>
      </c>
      <c r="E50" s="11">
        <v>6.63</v>
      </c>
      <c r="F50" s="11" t="s">
        <v>178</v>
      </c>
      <c r="G50" s="11" t="s">
        <v>179</v>
      </c>
      <c r="H50" s="11">
        <v>2023</v>
      </c>
      <c r="I50" s="22">
        <f t="shared" si="5"/>
        <v>16</v>
      </c>
      <c r="J50" s="22">
        <v>16</v>
      </c>
      <c r="K50" s="22"/>
      <c r="L50" s="22"/>
      <c r="M50" s="11" t="s">
        <v>33</v>
      </c>
      <c r="N50" s="11" t="s">
        <v>34</v>
      </c>
      <c r="O50" s="11" t="s">
        <v>35</v>
      </c>
      <c r="P50" s="11"/>
    </row>
    <row r="51" s="2" customFormat="1" ht="33.95" customHeight="1" spans="1:16">
      <c r="A51" s="11" t="s">
        <v>180</v>
      </c>
      <c r="B51" s="11">
        <v>1</v>
      </c>
      <c r="C51" s="11" t="s">
        <v>24</v>
      </c>
      <c r="D51" s="11" t="s">
        <v>60</v>
      </c>
      <c r="E51" s="11">
        <v>10.308</v>
      </c>
      <c r="F51" s="11" t="s">
        <v>181</v>
      </c>
      <c r="G51" s="11" t="s">
        <v>182</v>
      </c>
      <c r="H51" s="11">
        <v>2023</v>
      </c>
      <c r="I51" s="22">
        <f t="shared" si="5"/>
        <v>35</v>
      </c>
      <c r="J51" s="22">
        <v>35</v>
      </c>
      <c r="K51" s="22"/>
      <c r="L51" s="22"/>
      <c r="M51" s="11" t="s">
        <v>33</v>
      </c>
      <c r="N51" s="11" t="s">
        <v>34</v>
      </c>
      <c r="O51" s="11" t="s">
        <v>35</v>
      </c>
      <c r="P51" s="11"/>
    </row>
    <row r="52" s="2" customFormat="1" ht="33.95" customHeight="1" spans="1:16">
      <c r="A52" s="11" t="s">
        <v>183</v>
      </c>
      <c r="B52" s="11">
        <v>1</v>
      </c>
      <c r="C52" s="11" t="s">
        <v>24</v>
      </c>
      <c r="D52" s="11" t="s">
        <v>60</v>
      </c>
      <c r="E52" s="11">
        <v>2.4</v>
      </c>
      <c r="F52" s="11" t="s">
        <v>184</v>
      </c>
      <c r="G52" s="11" t="s">
        <v>185</v>
      </c>
      <c r="H52" s="11">
        <v>2023</v>
      </c>
      <c r="I52" s="22">
        <f t="shared" si="5"/>
        <v>17</v>
      </c>
      <c r="J52" s="22">
        <v>17</v>
      </c>
      <c r="K52" s="22"/>
      <c r="L52" s="22"/>
      <c r="M52" s="11" t="s">
        <v>33</v>
      </c>
      <c r="N52" s="11" t="s">
        <v>34</v>
      </c>
      <c r="O52" s="11" t="s">
        <v>35</v>
      </c>
      <c r="P52" s="11"/>
    </row>
    <row r="53" s="2" customFormat="1" ht="33.95" customHeight="1" spans="1:16">
      <c r="A53" s="11" t="s">
        <v>186</v>
      </c>
      <c r="B53" s="11">
        <v>1</v>
      </c>
      <c r="C53" s="11" t="s">
        <v>24</v>
      </c>
      <c r="D53" s="11" t="s">
        <v>60</v>
      </c>
      <c r="E53" s="11">
        <v>9.9</v>
      </c>
      <c r="F53" s="11" t="s">
        <v>187</v>
      </c>
      <c r="G53" s="11" t="s">
        <v>188</v>
      </c>
      <c r="H53" s="11">
        <v>2023</v>
      </c>
      <c r="I53" s="22">
        <f t="shared" si="5"/>
        <v>99</v>
      </c>
      <c r="J53" s="22">
        <v>99</v>
      </c>
      <c r="K53" s="22"/>
      <c r="L53" s="22"/>
      <c r="M53" s="11" t="s">
        <v>33</v>
      </c>
      <c r="N53" s="11" t="s">
        <v>34</v>
      </c>
      <c r="O53" s="11" t="s">
        <v>35</v>
      </c>
      <c r="P53" s="11"/>
    </row>
    <row r="54" s="2" customFormat="1" ht="33.95" customHeight="1" spans="1:16">
      <c r="A54" s="11" t="s">
        <v>189</v>
      </c>
      <c r="B54" s="11">
        <v>1</v>
      </c>
      <c r="C54" s="11" t="s">
        <v>24</v>
      </c>
      <c r="D54" s="11" t="s">
        <v>60</v>
      </c>
      <c r="E54" s="11">
        <v>17.5</v>
      </c>
      <c r="F54" s="11" t="s">
        <v>190</v>
      </c>
      <c r="G54" s="11" t="s">
        <v>191</v>
      </c>
      <c r="H54" s="11">
        <v>2023</v>
      </c>
      <c r="I54" s="22">
        <f t="shared" si="5"/>
        <v>44.3</v>
      </c>
      <c r="J54" s="22">
        <v>44.3</v>
      </c>
      <c r="K54" s="22"/>
      <c r="L54" s="22"/>
      <c r="M54" s="11" t="s">
        <v>33</v>
      </c>
      <c r="N54" s="11" t="s">
        <v>34</v>
      </c>
      <c r="O54" s="11" t="s">
        <v>35</v>
      </c>
      <c r="P54" s="11"/>
    </row>
    <row r="55" s="2" customFormat="1" ht="33.95" customHeight="1" spans="1:16">
      <c r="A55" s="11" t="s">
        <v>192</v>
      </c>
      <c r="B55" s="11">
        <v>1</v>
      </c>
      <c r="C55" s="11" t="s">
        <v>24</v>
      </c>
      <c r="D55" s="11" t="s">
        <v>60</v>
      </c>
      <c r="E55" s="11">
        <v>12.7</v>
      </c>
      <c r="F55" s="11" t="s">
        <v>193</v>
      </c>
      <c r="G55" s="11" t="s">
        <v>194</v>
      </c>
      <c r="H55" s="11">
        <v>2023</v>
      </c>
      <c r="I55" s="22">
        <f t="shared" si="5"/>
        <v>52.53</v>
      </c>
      <c r="J55" s="22">
        <v>52.53</v>
      </c>
      <c r="K55" s="22"/>
      <c r="L55" s="22"/>
      <c r="M55" s="11" t="s">
        <v>33</v>
      </c>
      <c r="N55" s="11" t="s">
        <v>34</v>
      </c>
      <c r="O55" s="11" t="s">
        <v>35</v>
      </c>
      <c r="P55" s="11"/>
    </row>
    <row r="56" s="4" customFormat="1" ht="50" customHeight="1" spans="1:16">
      <c r="A56" s="11" t="s">
        <v>195</v>
      </c>
      <c r="B56" s="15">
        <v>1</v>
      </c>
      <c r="C56" s="11" t="s">
        <v>24</v>
      </c>
      <c r="D56" s="11" t="s">
        <v>60</v>
      </c>
      <c r="E56" s="11">
        <v>5.982</v>
      </c>
      <c r="F56" s="11" t="s">
        <v>196</v>
      </c>
      <c r="G56" s="11" t="s">
        <v>197</v>
      </c>
      <c r="H56" s="11">
        <v>2023</v>
      </c>
      <c r="I56" s="22">
        <f t="shared" si="5"/>
        <v>308.94</v>
      </c>
      <c r="J56" s="22">
        <v>308.94</v>
      </c>
      <c r="K56" s="22"/>
      <c r="L56" s="22"/>
      <c r="M56" s="46" t="s">
        <v>99</v>
      </c>
      <c r="N56" s="11" t="s">
        <v>42</v>
      </c>
      <c r="O56" s="11" t="s">
        <v>35</v>
      </c>
      <c r="P56" s="11"/>
    </row>
    <row r="57" s="4" customFormat="1" ht="51" customHeight="1" spans="1:16">
      <c r="A57" s="11" t="s">
        <v>198</v>
      </c>
      <c r="B57" s="15">
        <v>1</v>
      </c>
      <c r="C57" s="11" t="s">
        <v>24</v>
      </c>
      <c r="D57" s="11" t="s">
        <v>60</v>
      </c>
      <c r="E57" s="11">
        <v>5.004</v>
      </c>
      <c r="F57" s="11" t="s">
        <v>199</v>
      </c>
      <c r="G57" s="11" t="s">
        <v>200</v>
      </c>
      <c r="H57" s="11">
        <v>2023</v>
      </c>
      <c r="I57" s="22">
        <f t="shared" si="5"/>
        <v>264</v>
      </c>
      <c r="J57" s="22">
        <v>264</v>
      </c>
      <c r="K57" s="22"/>
      <c r="L57" s="22"/>
      <c r="M57" s="46" t="s">
        <v>99</v>
      </c>
      <c r="N57" s="11" t="s">
        <v>42</v>
      </c>
      <c r="O57" s="11" t="s">
        <v>35</v>
      </c>
      <c r="P57" s="11"/>
    </row>
    <row r="58" s="4" customFormat="1" ht="51" customHeight="1" spans="1:16">
      <c r="A58" s="11" t="s">
        <v>201</v>
      </c>
      <c r="B58" s="15">
        <v>1</v>
      </c>
      <c r="C58" s="11" t="s">
        <v>24</v>
      </c>
      <c r="D58" s="11" t="s">
        <v>60</v>
      </c>
      <c r="E58" s="11">
        <v>1.38</v>
      </c>
      <c r="F58" s="11" t="s">
        <v>202</v>
      </c>
      <c r="G58" s="11" t="s">
        <v>203</v>
      </c>
      <c r="H58" s="11">
        <v>2023</v>
      </c>
      <c r="I58" s="22">
        <f t="shared" si="5"/>
        <v>80</v>
      </c>
      <c r="J58" s="22">
        <v>80</v>
      </c>
      <c r="K58" s="22"/>
      <c r="L58" s="22"/>
      <c r="M58" s="46" t="s">
        <v>99</v>
      </c>
      <c r="N58" s="11" t="s">
        <v>42</v>
      </c>
      <c r="O58" s="11" t="s">
        <v>35</v>
      </c>
      <c r="P58" s="11"/>
    </row>
    <row r="59" s="4" customFormat="1" ht="51" customHeight="1" spans="1:16">
      <c r="A59" s="11" t="s">
        <v>204</v>
      </c>
      <c r="B59" s="15">
        <v>1</v>
      </c>
      <c r="C59" s="11" t="s">
        <v>24</v>
      </c>
      <c r="D59" s="11" t="s">
        <v>60</v>
      </c>
      <c r="E59" s="11">
        <v>1.27</v>
      </c>
      <c r="F59" s="11" t="s">
        <v>205</v>
      </c>
      <c r="G59" s="11" t="s">
        <v>206</v>
      </c>
      <c r="H59" s="11">
        <v>2023</v>
      </c>
      <c r="I59" s="22">
        <f t="shared" si="5"/>
        <v>76.2</v>
      </c>
      <c r="J59" s="22">
        <v>76.2</v>
      </c>
      <c r="K59" s="22"/>
      <c r="L59" s="22"/>
      <c r="M59" s="46" t="s">
        <v>99</v>
      </c>
      <c r="N59" s="11" t="s">
        <v>42</v>
      </c>
      <c r="O59" s="11" t="s">
        <v>35</v>
      </c>
      <c r="P59" s="11"/>
    </row>
    <row r="60" s="5" customFormat="1" ht="51" customHeight="1" spans="1:16">
      <c r="A60" s="11" t="s">
        <v>207</v>
      </c>
      <c r="B60" s="11">
        <v>1</v>
      </c>
      <c r="C60" s="11" t="s">
        <v>208</v>
      </c>
      <c r="D60" s="11" t="s">
        <v>60</v>
      </c>
      <c r="E60" s="12">
        <v>25.35</v>
      </c>
      <c r="F60" s="11" t="s">
        <v>209</v>
      </c>
      <c r="G60" s="11" t="s">
        <v>182</v>
      </c>
      <c r="H60" s="11">
        <v>2023</v>
      </c>
      <c r="I60" s="22">
        <f t="shared" si="5"/>
        <v>605</v>
      </c>
      <c r="J60" s="22"/>
      <c r="K60" s="22">
        <v>605</v>
      </c>
      <c r="L60" s="22"/>
      <c r="M60" s="11" t="s">
        <v>99</v>
      </c>
      <c r="N60" s="11" t="s">
        <v>42</v>
      </c>
      <c r="O60" s="11" t="s">
        <v>35</v>
      </c>
      <c r="P60" s="11"/>
    </row>
    <row r="61" s="4" customFormat="1" ht="51" customHeight="1" spans="1:16">
      <c r="A61" s="11" t="s">
        <v>210</v>
      </c>
      <c r="B61" s="15">
        <v>1</v>
      </c>
      <c r="C61" s="11" t="s">
        <v>24</v>
      </c>
      <c r="D61" s="11" t="s">
        <v>60</v>
      </c>
      <c r="E61" s="11">
        <v>1.507</v>
      </c>
      <c r="F61" s="11" t="s">
        <v>211</v>
      </c>
      <c r="G61" s="11" t="s">
        <v>212</v>
      </c>
      <c r="H61" s="11">
        <v>2023</v>
      </c>
      <c r="I61" s="22">
        <f t="shared" si="5"/>
        <v>132</v>
      </c>
      <c r="J61" s="22">
        <v>132</v>
      </c>
      <c r="K61" s="22"/>
      <c r="L61" s="22"/>
      <c r="M61" s="46" t="s">
        <v>99</v>
      </c>
      <c r="N61" s="11" t="s">
        <v>42</v>
      </c>
      <c r="O61" s="11" t="s">
        <v>35</v>
      </c>
      <c r="P61" s="11"/>
    </row>
    <row r="62" s="2" customFormat="1" ht="34" customHeight="1" spans="1:16">
      <c r="A62" s="11" t="s">
        <v>242</v>
      </c>
      <c r="B62" s="11">
        <f>B63</f>
        <v>1</v>
      </c>
      <c r="C62" s="11" t="s">
        <v>20</v>
      </c>
      <c r="D62" s="11" t="s">
        <v>20</v>
      </c>
      <c r="E62" s="11" t="s">
        <v>20</v>
      </c>
      <c r="F62" s="11" t="s">
        <v>20</v>
      </c>
      <c r="G62" s="11" t="s">
        <v>20</v>
      </c>
      <c r="H62" s="11" t="s">
        <v>20</v>
      </c>
      <c r="I62" s="22">
        <f t="shared" si="5"/>
        <v>40</v>
      </c>
      <c r="J62" s="22">
        <f t="shared" ref="I62:L62" si="7">J63</f>
        <v>40</v>
      </c>
      <c r="K62" s="22">
        <f t="shared" si="7"/>
        <v>0</v>
      </c>
      <c r="L62" s="22">
        <f t="shared" si="7"/>
        <v>0</v>
      </c>
      <c r="M62" s="11" t="s">
        <v>20</v>
      </c>
      <c r="N62" s="11" t="s">
        <v>20</v>
      </c>
      <c r="O62" s="11" t="s">
        <v>20</v>
      </c>
      <c r="P62" s="11"/>
    </row>
    <row r="63" s="4" customFormat="1" ht="118" customHeight="1" spans="1:16">
      <c r="A63" s="11" t="s">
        <v>248</v>
      </c>
      <c r="B63" s="11">
        <v>1</v>
      </c>
      <c r="C63" s="11" t="s">
        <v>24</v>
      </c>
      <c r="D63" s="11" t="s">
        <v>50</v>
      </c>
      <c r="E63" s="11">
        <v>6450.59</v>
      </c>
      <c r="F63" s="11" t="s">
        <v>3114</v>
      </c>
      <c r="G63" s="11" t="s">
        <v>70</v>
      </c>
      <c r="H63" s="11">
        <v>2023</v>
      </c>
      <c r="I63" s="22">
        <f t="shared" si="5"/>
        <v>40</v>
      </c>
      <c r="J63" s="22">
        <v>40</v>
      </c>
      <c r="K63" s="22"/>
      <c r="L63" s="22"/>
      <c r="M63" s="11" t="s">
        <v>33</v>
      </c>
      <c r="N63" s="11" t="s">
        <v>34</v>
      </c>
      <c r="O63" s="11" t="s">
        <v>35</v>
      </c>
      <c r="P63" s="11"/>
    </row>
    <row r="64" s="2" customFormat="1" ht="34" customHeight="1" spans="1:16">
      <c r="A64" s="11" t="s">
        <v>253</v>
      </c>
      <c r="B64" s="11">
        <f>SUM(B65:B67)</f>
        <v>3</v>
      </c>
      <c r="C64" s="11" t="s">
        <v>20</v>
      </c>
      <c r="D64" s="11" t="s">
        <v>20</v>
      </c>
      <c r="E64" s="11" t="s">
        <v>20</v>
      </c>
      <c r="F64" s="11" t="s">
        <v>20</v>
      </c>
      <c r="G64" s="11" t="s">
        <v>20</v>
      </c>
      <c r="H64" s="11" t="s">
        <v>20</v>
      </c>
      <c r="I64" s="22">
        <f>SUM(I65:I67)</f>
        <v>1500</v>
      </c>
      <c r="J64" s="22">
        <f t="shared" ref="I64:L64" si="8">SUM(J65:J67)</f>
        <v>1500</v>
      </c>
      <c r="K64" s="22">
        <f t="shared" si="8"/>
        <v>0</v>
      </c>
      <c r="L64" s="22">
        <f t="shared" si="8"/>
        <v>0</v>
      </c>
      <c r="M64" s="11" t="s">
        <v>20</v>
      </c>
      <c r="N64" s="11" t="s">
        <v>20</v>
      </c>
      <c r="O64" s="11" t="s">
        <v>20</v>
      </c>
      <c r="P64" s="11"/>
    </row>
    <row r="65" s="4" customFormat="1" ht="51" customHeight="1" spans="1:16">
      <c r="A65" s="11" t="s">
        <v>258</v>
      </c>
      <c r="B65" s="15">
        <v>1</v>
      </c>
      <c r="C65" s="11" t="s">
        <v>24</v>
      </c>
      <c r="D65" s="11" t="s">
        <v>60</v>
      </c>
      <c r="E65" s="15">
        <v>5.38</v>
      </c>
      <c r="F65" s="11" t="s">
        <v>259</v>
      </c>
      <c r="G65" s="11" t="s">
        <v>260</v>
      </c>
      <c r="H65" s="11">
        <v>2023</v>
      </c>
      <c r="I65" s="22">
        <f t="shared" si="5"/>
        <v>322.8</v>
      </c>
      <c r="J65" s="22">
        <v>322.8</v>
      </c>
      <c r="K65" s="22"/>
      <c r="L65" s="22"/>
      <c r="M65" s="11" t="s">
        <v>99</v>
      </c>
      <c r="N65" s="11" t="s">
        <v>34</v>
      </c>
      <c r="O65" s="11" t="s">
        <v>35</v>
      </c>
      <c r="P65" s="11"/>
    </row>
    <row r="66" s="43" customFormat="1" ht="51" customHeight="1" spans="1:16">
      <c r="A66" s="11" t="s">
        <v>270</v>
      </c>
      <c r="B66" s="26">
        <v>1</v>
      </c>
      <c r="C66" s="11" t="s">
        <v>24</v>
      </c>
      <c r="D66" s="11" t="s">
        <v>92</v>
      </c>
      <c r="E66" s="11">
        <v>1</v>
      </c>
      <c r="F66" s="11" t="s">
        <v>271</v>
      </c>
      <c r="G66" s="11" t="s">
        <v>272</v>
      </c>
      <c r="H66" s="11">
        <v>2023</v>
      </c>
      <c r="I66" s="44">
        <f t="shared" si="5"/>
        <v>500</v>
      </c>
      <c r="J66" s="44">
        <v>500</v>
      </c>
      <c r="K66" s="22"/>
      <c r="L66" s="22"/>
      <c r="M66" s="11" t="s">
        <v>95</v>
      </c>
      <c r="N66" s="11" t="s">
        <v>34</v>
      </c>
      <c r="O66" s="11" t="s">
        <v>35</v>
      </c>
      <c r="P66" s="11"/>
    </row>
    <row r="67" s="4" customFormat="1" ht="51" customHeight="1" spans="1:16">
      <c r="A67" s="11" t="s">
        <v>261</v>
      </c>
      <c r="B67" s="15">
        <v>1</v>
      </c>
      <c r="C67" s="11" t="s">
        <v>24</v>
      </c>
      <c r="D67" s="11" t="s">
        <v>60</v>
      </c>
      <c r="E67" s="15">
        <v>12.11</v>
      </c>
      <c r="F67" s="11" t="s">
        <v>262</v>
      </c>
      <c r="G67" s="11" t="s">
        <v>263</v>
      </c>
      <c r="H67" s="11">
        <v>2023</v>
      </c>
      <c r="I67" s="22">
        <f t="shared" si="5"/>
        <v>677.2</v>
      </c>
      <c r="J67" s="22">
        <v>677.2</v>
      </c>
      <c r="K67" s="22"/>
      <c r="L67" s="22"/>
      <c r="M67" s="11" t="s">
        <v>99</v>
      </c>
      <c r="N67" s="11" t="s">
        <v>34</v>
      </c>
      <c r="O67" s="11" t="s">
        <v>35</v>
      </c>
      <c r="P67" s="11"/>
    </row>
    <row r="68" s="2" customFormat="1" ht="34" customHeight="1" spans="1:16">
      <c r="A68" s="11" t="s">
        <v>275</v>
      </c>
      <c r="B68" s="11">
        <f>SUM(B69:B70)</f>
        <v>2</v>
      </c>
      <c r="C68" s="11" t="s">
        <v>20</v>
      </c>
      <c r="D68" s="11" t="s">
        <v>20</v>
      </c>
      <c r="E68" s="11" t="s">
        <v>20</v>
      </c>
      <c r="F68" s="11" t="s">
        <v>20</v>
      </c>
      <c r="G68" s="11" t="s">
        <v>20</v>
      </c>
      <c r="H68" s="11" t="s">
        <v>20</v>
      </c>
      <c r="I68" s="22">
        <f t="shared" ref="I68:L68" si="9">SUM(I69:I70)</f>
        <v>2178.86</v>
      </c>
      <c r="J68" s="22">
        <f t="shared" si="9"/>
        <v>178.86</v>
      </c>
      <c r="K68" s="22">
        <f t="shared" si="9"/>
        <v>2000</v>
      </c>
      <c r="L68" s="22">
        <f t="shared" si="9"/>
        <v>0</v>
      </c>
      <c r="M68" s="11" t="s">
        <v>20</v>
      </c>
      <c r="N68" s="11" t="s">
        <v>20</v>
      </c>
      <c r="O68" s="11" t="s">
        <v>20</v>
      </c>
      <c r="P68" s="11"/>
    </row>
    <row r="69" s="4" customFormat="1" ht="53" customHeight="1" spans="1:16">
      <c r="A69" s="11" t="s">
        <v>283</v>
      </c>
      <c r="B69" s="15">
        <v>1</v>
      </c>
      <c r="C69" s="11" t="s">
        <v>24</v>
      </c>
      <c r="D69" s="11" t="s">
        <v>60</v>
      </c>
      <c r="E69" s="11">
        <v>2.965</v>
      </c>
      <c r="F69" s="11" t="s">
        <v>284</v>
      </c>
      <c r="G69" s="11" t="s">
        <v>285</v>
      </c>
      <c r="H69" s="11">
        <v>2023</v>
      </c>
      <c r="I69" s="22">
        <f>J69+K69+L69</f>
        <v>178.86</v>
      </c>
      <c r="J69" s="22">
        <v>178.86</v>
      </c>
      <c r="K69" s="22"/>
      <c r="L69" s="22"/>
      <c r="M69" s="46" t="s">
        <v>99</v>
      </c>
      <c r="N69" s="11" t="s">
        <v>34</v>
      </c>
      <c r="O69" s="11" t="s">
        <v>35</v>
      </c>
      <c r="P69" s="11"/>
    </row>
    <row r="70" s="5" customFormat="1" ht="53" customHeight="1" spans="1:16">
      <c r="A70" s="11" t="s">
        <v>289</v>
      </c>
      <c r="B70" s="11">
        <v>1</v>
      </c>
      <c r="C70" s="11" t="s">
        <v>208</v>
      </c>
      <c r="D70" s="11" t="s">
        <v>60</v>
      </c>
      <c r="E70" s="12">
        <v>26.5</v>
      </c>
      <c r="F70" s="11" t="s">
        <v>290</v>
      </c>
      <c r="G70" s="11" t="s">
        <v>168</v>
      </c>
      <c r="H70" s="11">
        <v>2023</v>
      </c>
      <c r="I70" s="22">
        <f>J70+K70+L70</f>
        <v>2000</v>
      </c>
      <c r="J70" s="22"/>
      <c r="K70" s="22">
        <v>2000</v>
      </c>
      <c r="L70" s="22"/>
      <c r="M70" s="11" t="s">
        <v>99</v>
      </c>
      <c r="N70" s="11" t="s">
        <v>34</v>
      </c>
      <c r="O70" s="11" t="s">
        <v>35</v>
      </c>
      <c r="P70" s="11"/>
    </row>
    <row r="71" s="2" customFormat="1" ht="34" customHeight="1" spans="1:16">
      <c r="A71" s="11" t="s">
        <v>299</v>
      </c>
      <c r="B71" s="11">
        <f>SUM(B72:B75)</f>
        <v>4</v>
      </c>
      <c r="C71" s="11" t="s">
        <v>20</v>
      </c>
      <c r="D71" s="11" t="s">
        <v>20</v>
      </c>
      <c r="E71" s="11" t="s">
        <v>20</v>
      </c>
      <c r="F71" s="11" t="s">
        <v>20</v>
      </c>
      <c r="G71" s="11" t="s">
        <v>20</v>
      </c>
      <c r="H71" s="11" t="s">
        <v>20</v>
      </c>
      <c r="I71" s="22">
        <f t="shared" ref="I71:L71" si="10">SUM(I72:I75)</f>
        <v>624.33</v>
      </c>
      <c r="J71" s="22">
        <f t="shared" si="10"/>
        <v>624.33</v>
      </c>
      <c r="K71" s="22">
        <f t="shared" si="10"/>
        <v>0</v>
      </c>
      <c r="L71" s="22">
        <f t="shared" si="10"/>
        <v>0</v>
      </c>
      <c r="M71" s="11" t="s">
        <v>20</v>
      </c>
      <c r="N71" s="11" t="s">
        <v>20</v>
      </c>
      <c r="O71" s="11" t="s">
        <v>20</v>
      </c>
      <c r="P71" s="11"/>
    </row>
    <row r="72" s="4" customFormat="1" ht="118" customHeight="1" spans="1:16">
      <c r="A72" s="14" t="s">
        <v>3115</v>
      </c>
      <c r="B72" s="11">
        <v>1</v>
      </c>
      <c r="C72" s="11" t="s">
        <v>24</v>
      </c>
      <c r="D72" s="11" t="s">
        <v>74</v>
      </c>
      <c r="E72" s="11">
        <v>1</v>
      </c>
      <c r="F72" s="11" t="s">
        <v>322</v>
      </c>
      <c r="G72" s="11" t="s">
        <v>323</v>
      </c>
      <c r="H72" s="11">
        <v>2023</v>
      </c>
      <c r="I72" s="22">
        <f>J72+K72+L72</f>
        <v>260</v>
      </c>
      <c r="J72" s="22">
        <v>260</v>
      </c>
      <c r="K72" s="22"/>
      <c r="L72" s="22"/>
      <c r="M72" s="11" t="s">
        <v>33</v>
      </c>
      <c r="N72" s="11" t="s">
        <v>34</v>
      </c>
      <c r="O72" s="11" t="s">
        <v>35</v>
      </c>
      <c r="P72" s="11"/>
    </row>
    <row r="73" s="43" customFormat="1" ht="51" customHeight="1" spans="1:16">
      <c r="A73" s="11" t="s">
        <v>306</v>
      </c>
      <c r="B73" s="26">
        <v>1</v>
      </c>
      <c r="C73" s="11" t="s">
        <v>24</v>
      </c>
      <c r="D73" s="11" t="s">
        <v>92</v>
      </c>
      <c r="E73" s="11">
        <v>1</v>
      </c>
      <c r="F73" s="11" t="s">
        <v>307</v>
      </c>
      <c r="G73" s="11" t="s">
        <v>308</v>
      </c>
      <c r="H73" s="11">
        <v>2023</v>
      </c>
      <c r="I73" s="44">
        <f>J73+K73+L73</f>
        <v>150</v>
      </c>
      <c r="J73" s="44">
        <v>150</v>
      </c>
      <c r="K73" s="22"/>
      <c r="L73" s="22"/>
      <c r="M73" s="11" t="s">
        <v>95</v>
      </c>
      <c r="N73" s="11" t="s">
        <v>34</v>
      </c>
      <c r="O73" s="11" t="s">
        <v>35</v>
      </c>
      <c r="P73" s="11"/>
    </row>
    <row r="74" s="43" customFormat="1" ht="51" customHeight="1" spans="1:16">
      <c r="A74" s="11" t="s">
        <v>309</v>
      </c>
      <c r="B74" s="26">
        <v>1</v>
      </c>
      <c r="C74" s="11" t="s">
        <v>24</v>
      </c>
      <c r="D74" s="11" t="s">
        <v>92</v>
      </c>
      <c r="E74" s="11">
        <v>1</v>
      </c>
      <c r="F74" s="11" t="s">
        <v>310</v>
      </c>
      <c r="G74" s="11" t="s">
        <v>311</v>
      </c>
      <c r="H74" s="11">
        <v>2023</v>
      </c>
      <c r="I74" s="44">
        <f>J74+K74+L74</f>
        <v>154.33</v>
      </c>
      <c r="J74" s="44">
        <v>154.33</v>
      </c>
      <c r="K74" s="22"/>
      <c r="L74" s="22"/>
      <c r="M74" s="11" t="s">
        <v>95</v>
      </c>
      <c r="N74" s="11" t="s">
        <v>34</v>
      </c>
      <c r="O74" s="11" t="s">
        <v>35</v>
      </c>
      <c r="P74" s="11"/>
    </row>
    <row r="75" s="4" customFormat="1" ht="51" customHeight="1" spans="1:16">
      <c r="A75" s="11" t="s">
        <v>324</v>
      </c>
      <c r="B75" s="15">
        <v>1</v>
      </c>
      <c r="C75" s="11" t="s">
        <v>24</v>
      </c>
      <c r="D75" s="11" t="s">
        <v>60</v>
      </c>
      <c r="E75" s="11">
        <v>1.2</v>
      </c>
      <c r="F75" s="11" t="s">
        <v>325</v>
      </c>
      <c r="G75" s="11" t="s">
        <v>326</v>
      </c>
      <c r="H75" s="11">
        <v>2023</v>
      </c>
      <c r="I75" s="22">
        <f t="shared" ref="I75:I139" si="11">J75+K75+L75</f>
        <v>60</v>
      </c>
      <c r="J75" s="22">
        <v>60</v>
      </c>
      <c r="K75" s="22"/>
      <c r="L75" s="22"/>
      <c r="M75" s="46" t="s">
        <v>99</v>
      </c>
      <c r="N75" s="11" t="s">
        <v>34</v>
      </c>
      <c r="O75" s="11" t="s">
        <v>35</v>
      </c>
      <c r="P75" s="11"/>
    </row>
    <row r="76" s="2" customFormat="1" ht="34" customHeight="1" spans="1:16">
      <c r="A76" s="11" t="s">
        <v>336</v>
      </c>
      <c r="B76" s="11">
        <f>B77</f>
        <v>1</v>
      </c>
      <c r="C76" s="11" t="s">
        <v>20</v>
      </c>
      <c r="D76" s="11" t="s">
        <v>20</v>
      </c>
      <c r="E76" s="11" t="s">
        <v>20</v>
      </c>
      <c r="F76" s="11" t="s">
        <v>20</v>
      </c>
      <c r="G76" s="11" t="s">
        <v>20</v>
      </c>
      <c r="H76" s="11" t="s">
        <v>20</v>
      </c>
      <c r="I76" s="22">
        <f t="shared" si="11"/>
        <v>45</v>
      </c>
      <c r="J76" s="22">
        <f t="shared" ref="I76:L76" si="12">J77</f>
        <v>45</v>
      </c>
      <c r="K76" s="22">
        <f t="shared" si="12"/>
        <v>0</v>
      </c>
      <c r="L76" s="22">
        <f t="shared" si="12"/>
        <v>0</v>
      </c>
      <c r="M76" s="11" t="s">
        <v>20</v>
      </c>
      <c r="N76" s="11" t="s">
        <v>20</v>
      </c>
      <c r="O76" s="11" t="s">
        <v>20</v>
      </c>
      <c r="P76" s="11"/>
    </row>
    <row r="77" s="4" customFormat="1" ht="68" customHeight="1" spans="1:16">
      <c r="A77" s="11" t="s">
        <v>338</v>
      </c>
      <c r="B77" s="11">
        <v>1</v>
      </c>
      <c r="C77" s="11" t="s">
        <v>24</v>
      </c>
      <c r="D77" s="11" t="s">
        <v>74</v>
      </c>
      <c r="E77" s="11">
        <v>1</v>
      </c>
      <c r="F77" s="11" t="s">
        <v>339</v>
      </c>
      <c r="G77" s="11" t="s">
        <v>340</v>
      </c>
      <c r="H77" s="11">
        <v>2023</v>
      </c>
      <c r="I77" s="22">
        <f t="shared" si="11"/>
        <v>45</v>
      </c>
      <c r="J77" s="22">
        <v>45</v>
      </c>
      <c r="K77" s="22"/>
      <c r="L77" s="22"/>
      <c r="M77" s="11" t="s">
        <v>33</v>
      </c>
      <c r="N77" s="11" t="s">
        <v>34</v>
      </c>
      <c r="O77" s="11" t="s">
        <v>35</v>
      </c>
      <c r="P77" s="11"/>
    </row>
    <row r="78" s="3" customFormat="1" ht="34" customHeight="1" spans="1:16">
      <c r="A78" s="11" t="s">
        <v>343</v>
      </c>
      <c r="B78" s="11">
        <f>B79+B101</f>
        <v>22</v>
      </c>
      <c r="C78" s="11" t="s">
        <v>20</v>
      </c>
      <c r="D78" s="11" t="s">
        <v>20</v>
      </c>
      <c r="E78" s="11" t="s">
        <v>20</v>
      </c>
      <c r="F78" s="11" t="s">
        <v>20</v>
      </c>
      <c r="G78" s="11" t="s">
        <v>20</v>
      </c>
      <c r="H78" s="11" t="s">
        <v>20</v>
      </c>
      <c r="I78" s="22">
        <f t="shared" si="11"/>
        <v>10932</v>
      </c>
      <c r="J78" s="22">
        <f t="shared" ref="I78:L78" si="13">J79+J101</f>
        <v>10932</v>
      </c>
      <c r="K78" s="22">
        <f t="shared" si="13"/>
        <v>0</v>
      </c>
      <c r="L78" s="22">
        <f t="shared" si="13"/>
        <v>0</v>
      </c>
      <c r="M78" s="11" t="s">
        <v>20</v>
      </c>
      <c r="N78" s="11" t="s">
        <v>20</v>
      </c>
      <c r="O78" s="11" t="s">
        <v>20</v>
      </c>
      <c r="P78" s="11"/>
    </row>
    <row r="79" s="2" customFormat="1" ht="34" customHeight="1" spans="1:16">
      <c r="A79" s="11" t="s">
        <v>346</v>
      </c>
      <c r="B79" s="11">
        <f>SUM(B80:B100)</f>
        <v>21</v>
      </c>
      <c r="C79" s="11" t="s">
        <v>20</v>
      </c>
      <c r="D79" s="11" t="s">
        <v>20</v>
      </c>
      <c r="E79" s="11" t="s">
        <v>20</v>
      </c>
      <c r="F79" s="11" t="s">
        <v>20</v>
      </c>
      <c r="G79" s="11" t="s">
        <v>20</v>
      </c>
      <c r="H79" s="11" t="s">
        <v>20</v>
      </c>
      <c r="I79" s="22">
        <f t="shared" si="11"/>
        <v>10875</v>
      </c>
      <c r="J79" s="22">
        <f>SUM(J80:J100)</f>
        <v>10875</v>
      </c>
      <c r="K79" s="22">
        <f>SUM(K80:K100)</f>
        <v>0</v>
      </c>
      <c r="L79" s="22">
        <f>SUM(L80:L100)</f>
        <v>0</v>
      </c>
      <c r="M79" s="11" t="s">
        <v>20</v>
      </c>
      <c r="N79" s="11" t="s">
        <v>20</v>
      </c>
      <c r="O79" s="11" t="s">
        <v>20</v>
      </c>
      <c r="P79" s="11"/>
    </row>
    <row r="80" s="4" customFormat="1" ht="56" customHeight="1" spans="1:16">
      <c r="A80" s="11" t="s">
        <v>359</v>
      </c>
      <c r="B80" s="11">
        <v>1</v>
      </c>
      <c r="C80" s="11" t="s">
        <v>24</v>
      </c>
      <c r="D80" s="11" t="s">
        <v>245</v>
      </c>
      <c r="E80" s="11">
        <v>1</v>
      </c>
      <c r="F80" s="11" t="s">
        <v>360</v>
      </c>
      <c r="G80" s="11" t="s">
        <v>361</v>
      </c>
      <c r="H80" s="11">
        <v>2023</v>
      </c>
      <c r="I80" s="22">
        <f t="shared" si="11"/>
        <v>183</v>
      </c>
      <c r="J80" s="22">
        <v>183</v>
      </c>
      <c r="K80" s="22"/>
      <c r="L80" s="22"/>
      <c r="M80" s="11" t="s">
        <v>33</v>
      </c>
      <c r="N80" s="11" t="s">
        <v>34</v>
      </c>
      <c r="O80" s="11" t="s">
        <v>35</v>
      </c>
      <c r="P80" s="11"/>
    </row>
    <row r="81" s="4" customFormat="1" ht="56" customHeight="1" spans="1:16">
      <c r="A81" s="11" t="s">
        <v>362</v>
      </c>
      <c r="B81" s="11">
        <v>1</v>
      </c>
      <c r="C81" s="11" t="s">
        <v>24</v>
      </c>
      <c r="D81" s="11" t="s">
        <v>245</v>
      </c>
      <c r="E81" s="11">
        <v>1</v>
      </c>
      <c r="F81" s="11" t="s">
        <v>363</v>
      </c>
      <c r="G81" s="11" t="s">
        <v>58</v>
      </c>
      <c r="H81" s="11"/>
      <c r="I81" s="22">
        <f t="shared" si="11"/>
        <v>610</v>
      </c>
      <c r="J81" s="22">
        <v>610</v>
      </c>
      <c r="K81" s="22"/>
      <c r="L81" s="22"/>
      <c r="M81" s="11" t="s">
        <v>33</v>
      </c>
      <c r="N81" s="11" t="s">
        <v>34</v>
      </c>
      <c r="O81" s="11" t="s">
        <v>35</v>
      </c>
      <c r="P81" s="11"/>
    </row>
    <row r="82" s="4" customFormat="1" ht="56" customHeight="1" spans="1:16">
      <c r="A82" s="11" t="s">
        <v>364</v>
      </c>
      <c r="B82" s="11">
        <v>1</v>
      </c>
      <c r="C82" s="11" t="s">
        <v>24</v>
      </c>
      <c r="D82" s="11" t="s">
        <v>245</v>
      </c>
      <c r="E82" s="11">
        <v>1</v>
      </c>
      <c r="F82" s="11" t="s">
        <v>365</v>
      </c>
      <c r="G82" s="11" t="s">
        <v>58</v>
      </c>
      <c r="H82" s="11"/>
      <c r="I82" s="22">
        <f t="shared" si="11"/>
        <v>190</v>
      </c>
      <c r="J82" s="22">
        <v>190</v>
      </c>
      <c r="K82" s="22"/>
      <c r="L82" s="22"/>
      <c r="M82" s="11" t="s">
        <v>33</v>
      </c>
      <c r="N82" s="11" t="s">
        <v>34</v>
      </c>
      <c r="O82" s="11" t="s">
        <v>35</v>
      </c>
      <c r="P82" s="11"/>
    </row>
    <row r="83" s="4" customFormat="1" ht="69" customHeight="1" spans="1:16">
      <c r="A83" s="11" t="s">
        <v>366</v>
      </c>
      <c r="B83" s="11">
        <v>1</v>
      </c>
      <c r="C83" s="11" t="s">
        <v>24</v>
      </c>
      <c r="D83" s="11" t="s">
        <v>245</v>
      </c>
      <c r="E83" s="11">
        <v>1</v>
      </c>
      <c r="F83" s="11" t="s">
        <v>367</v>
      </c>
      <c r="G83" s="11" t="s">
        <v>368</v>
      </c>
      <c r="H83" s="11">
        <v>2023</v>
      </c>
      <c r="I83" s="22">
        <f t="shared" si="11"/>
        <v>848</v>
      </c>
      <c r="J83" s="22">
        <v>848</v>
      </c>
      <c r="K83" s="22"/>
      <c r="L83" s="22"/>
      <c r="M83" s="11" t="s">
        <v>33</v>
      </c>
      <c r="N83" s="11" t="s">
        <v>34</v>
      </c>
      <c r="O83" s="11" t="s">
        <v>35</v>
      </c>
      <c r="P83" s="11"/>
    </row>
    <row r="84" s="4" customFormat="1" ht="87" customHeight="1" spans="1:16">
      <c r="A84" s="11" t="s">
        <v>369</v>
      </c>
      <c r="B84" s="11">
        <v>1</v>
      </c>
      <c r="C84" s="11" t="s">
        <v>24</v>
      </c>
      <c r="D84" s="11" t="s">
        <v>245</v>
      </c>
      <c r="E84" s="11">
        <v>1</v>
      </c>
      <c r="F84" s="11" t="s">
        <v>370</v>
      </c>
      <c r="G84" s="11" t="s">
        <v>371</v>
      </c>
      <c r="H84" s="11">
        <v>2023</v>
      </c>
      <c r="I84" s="11">
        <f t="shared" si="11"/>
        <v>2740</v>
      </c>
      <c r="J84" s="22">
        <v>2740</v>
      </c>
      <c r="K84" s="22"/>
      <c r="L84" s="22"/>
      <c r="M84" s="11" t="s">
        <v>33</v>
      </c>
      <c r="N84" s="11" t="s">
        <v>34</v>
      </c>
      <c r="O84" s="11" t="s">
        <v>35</v>
      </c>
      <c r="P84" s="11"/>
    </row>
    <row r="85" s="4" customFormat="1" ht="81" customHeight="1" spans="1:16">
      <c r="A85" s="11" t="s">
        <v>372</v>
      </c>
      <c r="B85" s="11">
        <v>1</v>
      </c>
      <c r="C85" s="11" t="s">
        <v>24</v>
      </c>
      <c r="D85" s="11" t="s">
        <v>245</v>
      </c>
      <c r="E85" s="11">
        <v>1</v>
      </c>
      <c r="F85" s="11" t="s">
        <v>373</v>
      </c>
      <c r="G85" s="11" t="s">
        <v>374</v>
      </c>
      <c r="H85" s="11">
        <v>2023</v>
      </c>
      <c r="I85" s="11">
        <f t="shared" si="11"/>
        <v>4500</v>
      </c>
      <c r="J85" s="22">
        <v>4500</v>
      </c>
      <c r="K85" s="22"/>
      <c r="L85" s="22"/>
      <c r="M85" s="11" t="s">
        <v>33</v>
      </c>
      <c r="N85" s="11" t="s">
        <v>48</v>
      </c>
      <c r="O85" s="11" t="s">
        <v>35</v>
      </c>
      <c r="P85" s="11"/>
    </row>
    <row r="86" s="4" customFormat="1" ht="79" customHeight="1" spans="1:16">
      <c r="A86" s="11" t="s">
        <v>375</v>
      </c>
      <c r="B86" s="11">
        <v>1</v>
      </c>
      <c r="C86" s="11" t="s">
        <v>24</v>
      </c>
      <c r="D86" s="11" t="s">
        <v>245</v>
      </c>
      <c r="E86" s="11">
        <v>1</v>
      </c>
      <c r="F86" s="11" t="s">
        <v>376</v>
      </c>
      <c r="G86" s="11" t="s">
        <v>377</v>
      </c>
      <c r="H86" s="11">
        <v>2023</v>
      </c>
      <c r="I86" s="11">
        <f t="shared" si="11"/>
        <v>236</v>
      </c>
      <c r="J86" s="22">
        <v>236</v>
      </c>
      <c r="K86" s="22"/>
      <c r="L86" s="22"/>
      <c r="M86" s="11" t="s">
        <v>33</v>
      </c>
      <c r="N86" s="11" t="s">
        <v>48</v>
      </c>
      <c r="O86" s="11" t="s">
        <v>35</v>
      </c>
      <c r="P86" s="11"/>
    </row>
    <row r="87" s="4" customFormat="1" ht="79" customHeight="1" spans="1:16">
      <c r="A87" s="11" t="s">
        <v>378</v>
      </c>
      <c r="B87" s="11">
        <v>1</v>
      </c>
      <c r="C87" s="11" t="s">
        <v>24</v>
      </c>
      <c r="D87" s="11" t="s">
        <v>245</v>
      </c>
      <c r="E87" s="11">
        <v>1</v>
      </c>
      <c r="F87" s="11" t="s">
        <v>379</v>
      </c>
      <c r="G87" s="11" t="s">
        <v>380</v>
      </c>
      <c r="H87" s="11">
        <v>2023</v>
      </c>
      <c r="I87" s="11">
        <f t="shared" si="11"/>
        <v>300</v>
      </c>
      <c r="J87" s="22">
        <v>300</v>
      </c>
      <c r="K87" s="22"/>
      <c r="L87" s="22"/>
      <c r="M87" s="11" t="s">
        <v>33</v>
      </c>
      <c r="N87" s="11" t="s">
        <v>48</v>
      </c>
      <c r="O87" s="11" t="s">
        <v>35</v>
      </c>
      <c r="P87" s="11"/>
    </row>
    <row r="88" s="4" customFormat="1" ht="79" customHeight="1" spans="1:16">
      <c r="A88" s="11" t="s">
        <v>381</v>
      </c>
      <c r="B88" s="11">
        <v>1</v>
      </c>
      <c r="C88" s="11" t="s">
        <v>24</v>
      </c>
      <c r="D88" s="11" t="s">
        <v>245</v>
      </c>
      <c r="E88" s="11">
        <v>1</v>
      </c>
      <c r="F88" s="11" t="s">
        <v>382</v>
      </c>
      <c r="G88" s="11" t="s">
        <v>383</v>
      </c>
      <c r="H88" s="11">
        <v>2023</v>
      </c>
      <c r="I88" s="11">
        <f t="shared" si="11"/>
        <v>500</v>
      </c>
      <c r="J88" s="22">
        <v>500</v>
      </c>
      <c r="K88" s="22"/>
      <c r="L88" s="22"/>
      <c r="M88" s="11" t="s">
        <v>33</v>
      </c>
      <c r="N88" s="11" t="s">
        <v>48</v>
      </c>
      <c r="O88" s="11" t="s">
        <v>35</v>
      </c>
      <c r="P88" s="11"/>
    </row>
    <row r="89" s="4" customFormat="1" ht="79" customHeight="1" spans="1:16">
      <c r="A89" s="11" t="s">
        <v>384</v>
      </c>
      <c r="B89" s="11">
        <v>1</v>
      </c>
      <c r="C89" s="11" t="s">
        <v>24</v>
      </c>
      <c r="D89" s="11" t="s">
        <v>245</v>
      </c>
      <c r="E89" s="11">
        <v>1</v>
      </c>
      <c r="F89" s="11" t="s">
        <v>385</v>
      </c>
      <c r="G89" s="11" t="s">
        <v>383</v>
      </c>
      <c r="H89" s="11">
        <v>2023</v>
      </c>
      <c r="I89" s="11">
        <f t="shared" si="11"/>
        <v>300</v>
      </c>
      <c r="J89" s="22">
        <v>300</v>
      </c>
      <c r="K89" s="22"/>
      <c r="L89" s="22"/>
      <c r="M89" s="11" t="s">
        <v>33</v>
      </c>
      <c r="N89" s="11" t="s">
        <v>48</v>
      </c>
      <c r="O89" s="11" t="s">
        <v>35</v>
      </c>
      <c r="P89" s="11"/>
    </row>
    <row r="90" s="4" customFormat="1" ht="79" customHeight="1" spans="1:16">
      <c r="A90" s="11" t="s">
        <v>386</v>
      </c>
      <c r="B90" s="11">
        <v>1</v>
      </c>
      <c r="C90" s="11" t="s">
        <v>24</v>
      </c>
      <c r="D90" s="11" t="s">
        <v>245</v>
      </c>
      <c r="E90" s="11">
        <v>1</v>
      </c>
      <c r="F90" s="11" t="s">
        <v>387</v>
      </c>
      <c r="G90" s="11" t="s">
        <v>388</v>
      </c>
      <c r="H90" s="11">
        <v>2023</v>
      </c>
      <c r="I90" s="11">
        <f t="shared" si="11"/>
        <v>74.356</v>
      </c>
      <c r="J90" s="22">
        <v>74.356</v>
      </c>
      <c r="K90" s="22"/>
      <c r="L90" s="22"/>
      <c r="M90" s="11" t="s">
        <v>33</v>
      </c>
      <c r="N90" s="11" t="s">
        <v>48</v>
      </c>
      <c r="O90" s="11" t="s">
        <v>35</v>
      </c>
      <c r="P90" s="11"/>
    </row>
    <row r="91" s="4" customFormat="1" ht="79" customHeight="1" spans="1:16">
      <c r="A91" s="11" t="s">
        <v>389</v>
      </c>
      <c r="B91" s="11">
        <v>1</v>
      </c>
      <c r="C91" s="11" t="s">
        <v>24</v>
      </c>
      <c r="D91" s="11" t="s">
        <v>245</v>
      </c>
      <c r="E91" s="11">
        <v>1</v>
      </c>
      <c r="F91" s="11" t="s">
        <v>3116</v>
      </c>
      <c r="G91" s="11" t="s">
        <v>371</v>
      </c>
      <c r="H91" s="11">
        <v>2023</v>
      </c>
      <c r="I91" s="11">
        <f t="shared" si="11"/>
        <v>20.1</v>
      </c>
      <c r="J91" s="22">
        <v>20.1</v>
      </c>
      <c r="K91" s="22"/>
      <c r="L91" s="22"/>
      <c r="M91" s="11" t="s">
        <v>33</v>
      </c>
      <c r="N91" s="11" t="s">
        <v>48</v>
      </c>
      <c r="O91" s="11" t="s">
        <v>35</v>
      </c>
      <c r="P91" s="11"/>
    </row>
    <row r="92" s="4" customFormat="1" ht="79" customHeight="1" spans="1:16">
      <c r="A92" s="11" t="s">
        <v>391</v>
      </c>
      <c r="B92" s="11">
        <v>1</v>
      </c>
      <c r="C92" s="11" t="s">
        <v>24</v>
      </c>
      <c r="D92" s="11" t="s">
        <v>245</v>
      </c>
      <c r="E92" s="11">
        <v>1</v>
      </c>
      <c r="F92" s="11" t="s">
        <v>3117</v>
      </c>
      <c r="G92" s="11" t="s">
        <v>393</v>
      </c>
      <c r="H92" s="11">
        <v>2023</v>
      </c>
      <c r="I92" s="11">
        <f t="shared" si="11"/>
        <v>28.95</v>
      </c>
      <c r="J92" s="22">
        <v>28.95</v>
      </c>
      <c r="K92" s="22"/>
      <c r="L92" s="22"/>
      <c r="M92" s="11" t="s">
        <v>33</v>
      </c>
      <c r="N92" s="11" t="s">
        <v>48</v>
      </c>
      <c r="O92" s="11" t="s">
        <v>35</v>
      </c>
      <c r="P92" s="11"/>
    </row>
    <row r="93" s="4" customFormat="1" ht="79" customHeight="1" spans="1:16">
      <c r="A93" s="11" t="s">
        <v>394</v>
      </c>
      <c r="B93" s="11">
        <v>1</v>
      </c>
      <c r="C93" s="11" t="s">
        <v>24</v>
      </c>
      <c r="D93" s="11" t="s">
        <v>245</v>
      </c>
      <c r="E93" s="11">
        <v>1</v>
      </c>
      <c r="F93" s="11" t="s">
        <v>3118</v>
      </c>
      <c r="G93" s="11" t="s">
        <v>396</v>
      </c>
      <c r="H93" s="11">
        <v>2023</v>
      </c>
      <c r="I93" s="11">
        <f t="shared" si="11"/>
        <v>21.65</v>
      </c>
      <c r="J93" s="22">
        <v>21.65</v>
      </c>
      <c r="K93" s="22"/>
      <c r="L93" s="22"/>
      <c r="M93" s="11" t="s">
        <v>33</v>
      </c>
      <c r="N93" s="11" t="s">
        <v>48</v>
      </c>
      <c r="O93" s="11" t="s">
        <v>35</v>
      </c>
      <c r="P93" s="11"/>
    </row>
    <row r="94" s="4" customFormat="1" ht="79" customHeight="1" spans="1:16">
      <c r="A94" s="11" t="s">
        <v>397</v>
      </c>
      <c r="B94" s="11">
        <v>1</v>
      </c>
      <c r="C94" s="11" t="s">
        <v>24</v>
      </c>
      <c r="D94" s="11" t="s">
        <v>245</v>
      </c>
      <c r="E94" s="11">
        <v>1</v>
      </c>
      <c r="F94" s="11" t="s">
        <v>398</v>
      </c>
      <c r="G94" s="11" t="s">
        <v>399</v>
      </c>
      <c r="H94" s="11">
        <v>2023</v>
      </c>
      <c r="I94" s="11">
        <f t="shared" si="11"/>
        <v>16.37</v>
      </c>
      <c r="J94" s="22">
        <v>16.37</v>
      </c>
      <c r="K94" s="22"/>
      <c r="L94" s="22"/>
      <c r="M94" s="11" t="s">
        <v>33</v>
      </c>
      <c r="N94" s="11" t="s">
        <v>48</v>
      </c>
      <c r="O94" s="11" t="s">
        <v>35</v>
      </c>
      <c r="P94" s="11"/>
    </row>
    <row r="95" s="4" customFormat="1" ht="79" customHeight="1" spans="1:16">
      <c r="A95" s="11" t="s">
        <v>400</v>
      </c>
      <c r="B95" s="11">
        <v>1</v>
      </c>
      <c r="C95" s="11" t="s">
        <v>24</v>
      </c>
      <c r="D95" s="11" t="s">
        <v>245</v>
      </c>
      <c r="E95" s="11">
        <v>1</v>
      </c>
      <c r="F95" s="11" t="s">
        <v>3119</v>
      </c>
      <c r="G95" s="11" t="s">
        <v>402</v>
      </c>
      <c r="H95" s="11">
        <v>2023</v>
      </c>
      <c r="I95" s="11">
        <f t="shared" si="11"/>
        <v>26.1</v>
      </c>
      <c r="J95" s="22">
        <v>26.1</v>
      </c>
      <c r="K95" s="22"/>
      <c r="L95" s="22"/>
      <c r="M95" s="11" t="s">
        <v>33</v>
      </c>
      <c r="N95" s="11" t="s">
        <v>48</v>
      </c>
      <c r="O95" s="11" t="s">
        <v>35</v>
      </c>
      <c r="P95" s="11"/>
    </row>
    <row r="96" s="4" customFormat="1" ht="79" customHeight="1" spans="1:16">
      <c r="A96" s="11" t="s">
        <v>403</v>
      </c>
      <c r="B96" s="11">
        <v>1</v>
      </c>
      <c r="C96" s="11" t="s">
        <v>24</v>
      </c>
      <c r="D96" s="11" t="s">
        <v>245</v>
      </c>
      <c r="E96" s="11">
        <v>1</v>
      </c>
      <c r="F96" s="11" t="s">
        <v>3120</v>
      </c>
      <c r="G96" s="11" t="s">
        <v>405</v>
      </c>
      <c r="H96" s="11">
        <v>2023</v>
      </c>
      <c r="I96" s="11">
        <f t="shared" si="11"/>
        <v>12.474</v>
      </c>
      <c r="J96" s="22">
        <v>12.474</v>
      </c>
      <c r="K96" s="22"/>
      <c r="L96" s="22"/>
      <c r="M96" s="11" t="s">
        <v>33</v>
      </c>
      <c r="N96" s="11" t="s">
        <v>48</v>
      </c>
      <c r="O96" s="11" t="s">
        <v>35</v>
      </c>
      <c r="P96" s="11"/>
    </row>
    <row r="97" s="4" customFormat="1" ht="79" customHeight="1" spans="1:16">
      <c r="A97" s="11" t="s">
        <v>406</v>
      </c>
      <c r="B97" s="11">
        <v>1</v>
      </c>
      <c r="C97" s="11" t="s">
        <v>24</v>
      </c>
      <c r="D97" s="11" t="s">
        <v>245</v>
      </c>
      <c r="E97" s="11">
        <v>1</v>
      </c>
      <c r="F97" s="11" t="s">
        <v>407</v>
      </c>
      <c r="G97" s="11" t="s">
        <v>408</v>
      </c>
      <c r="H97" s="11">
        <v>2023</v>
      </c>
      <c r="I97" s="11">
        <f t="shared" si="11"/>
        <v>161</v>
      </c>
      <c r="J97" s="22">
        <v>161</v>
      </c>
      <c r="K97" s="22"/>
      <c r="L97" s="22"/>
      <c r="M97" s="11" t="s">
        <v>33</v>
      </c>
      <c r="N97" s="11" t="s">
        <v>48</v>
      </c>
      <c r="O97" s="11" t="s">
        <v>35</v>
      </c>
      <c r="P97" s="11"/>
    </row>
    <row r="98" s="4" customFormat="1" ht="61" customHeight="1" spans="1:16">
      <c r="A98" s="11" t="s">
        <v>409</v>
      </c>
      <c r="B98" s="11">
        <v>1</v>
      </c>
      <c r="C98" s="11" t="s">
        <v>24</v>
      </c>
      <c r="D98" s="11" t="s">
        <v>245</v>
      </c>
      <c r="E98" s="11">
        <v>1</v>
      </c>
      <c r="F98" s="11" t="s">
        <v>410</v>
      </c>
      <c r="G98" s="11" t="s">
        <v>411</v>
      </c>
      <c r="H98" s="11">
        <v>2023</v>
      </c>
      <c r="I98" s="11">
        <f t="shared" si="11"/>
        <v>35</v>
      </c>
      <c r="J98" s="22">
        <v>35</v>
      </c>
      <c r="K98" s="22"/>
      <c r="L98" s="22"/>
      <c r="M98" s="11" t="s">
        <v>33</v>
      </c>
      <c r="N98" s="11" t="s">
        <v>48</v>
      </c>
      <c r="O98" s="11" t="s">
        <v>35</v>
      </c>
      <c r="P98" s="11"/>
    </row>
    <row r="99" s="4" customFormat="1" ht="61" customHeight="1" spans="1:16">
      <c r="A99" s="11" t="s">
        <v>412</v>
      </c>
      <c r="B99" s="11">
        <v>1</v>
      </c>
      <c r="C99" s="11" t="s">
        <v>24</v>
      </c>
      <c r="D99" s="11" t="s">
        <v>245</v>
      </c>
      <c r="E99" s="11">
        <v>1</v>
      </c>
      <c r="F99" s="11" t="s">
        <v>413</v>
      </c>
      <c r="G99" s="11" t="s">
        <v>408</v>
      </c>
      <c r="H99" s="11">
        <v>2023</v>
      </c>
      <c r="I99" s="11">
        <f t="shared" si="11"/>
        <v>60</v>
      </c>
      <c r="J99" s="22">
        <v>60</v>
      </c>
      <c r="K99" s="22"/>
      <c r="L99" s="22"/>
      <c r="M99" s="11" t="s">
        <v>33</v>
      </c>
      <c r="N99" s="11" t="s">
        <v>48</v>
      </c>
      <c r="O99" s="11" t="s">
        <v>35</v>
      </c>
      <c r="P99" s="11"/>
    </row>
    <row r="100" s="4" customFormat="1" ht="79" customHeight="1" spans="1:16">
      <c r="A100" s="11" t="s">
        <v>414</v>
      </c>
      <c r="B100" s="11">
        <v>1</v>
      </c>
      <c r="C100" s="11" t="s">
        <v>24</v>
      </c>
      <c r="D100" s="11" t="s">
        <v>245</v>
      </c>
      <c r="E100" s="11">
        <v>1</v>
      </c>
      <c r="F100" s="11" t="s">
        <v>415</v>
      </c>
      <c r="G100" s="11" t="s">
        <v>408</v>
      </c>
      <c r="H100" s="11">
        <v>2023</v>
      </c>
      <c r="I100" s="11">
        <f t="shared" si="11"/>
        <v>12</v>
      </c>
      <c r="J100" s="22">
        <v>12</v>
      </c>
      <c r="K100" s="22"/>
      <c r="L100" s="22"/>
      <c r="M100" s="11" t="s">
        <v>33</v>
      </c>
      <c r="N100" s="11" t="s">
        <v>48</v>
      </c>
      <c r="O100" s="11" t="s">
        <v>35</v>
      </c>
      <c r="P100" s="11"/>
    </row>
    <row r="101" s="2" customFormat="1" ht="34" customHeight="1" spans="1:16">
      <c r="A101" s="11" t="s">
        <v>429</v>
      </c>
      <c r="B101" s="11">
        <f>B102</f>
        <v>1</v>
      </c>
      <c r="C101" s="11" t="s">
        <v>20</v>
      </c>
      <c r="D101" s="11" t="s">
        <v>20</v>
      </c>
      <c r="E101" s="11" t="s">
        <v>20</v>
      </c>
      <c r="F101" s="11" t="s">
        <v>20</v>
      </c>
      <c r="G101" s="11" t="s">
        <v>20</v>
      </c>
      <c r="H101" s="11" t="s">
        <v>20</v>
      </c>
      <c r="I101" s="22">
        <f t="shared" si="11"/>
        <v>57</v>
      </c>
      <c r="J101" s="22">
        <f t="shared" ref="I101:L101" si="14">J102</f>
        <v>57</v>
      </c>
      <c r="K101" s="22">
        <f t="shared" si="14"/>
        <v>0</v>
      </c>
      <c r="L101" s="22">
        <f t="shared" si="14"/>
        <v>0</v>
      </c>
      <c r="M101" s="11" t="s">
        <v>20</v>
      </c>
      <c r="N101" s="11" t="s">
        <v>20</v>
      </c>
      <c r="O101" s="11" t="s">
        <v>20</v>
      </c>
      <c r="P101" s="11"/>
    </row>
    <row r="102" s="4" customFormat="1" ht="63" customHeight="1" spans="1:16">
      <c r="A102" s="11" t="s">
        <v>434</v>
      </c>
      <c r="B102" s="11">
        <v>1</v>
      </c>
      <c r="C102" s="11" t="s">
        <v>24</v>
      </c>
      <c r="D102" s="11" t="s">
        <v>245</v>
      </c>
      <c r="E102" s="11">
        <v>1</v>
      </c>
      <c r="F102" s="11" t="s">
        <v>435</v>
      </c>
      <c r="G102" s="11" t="s">
        <v>323</v>
      </c>
      <c r="H102" s="11">
        <v>2023</v>
      </c>
      <c r="I102" s="11">
        <f t="shared" si="11"/>
        <v>57</v>
      </c>
      <c r="J102" s="22">
        <v>57</v>
      </c>
      <c r="K102" s="22"/>
      <c r="L102" s="22"/>
      <c r="M102" s="11" t="s">
        <v>33</v>
      </c>
      <c r="N102" s="11" t="s">
        <v>48</v>
      </c>
      <c r="O102" s="11" t="s">
        <v>35</v>
      </c>
      <c r="P102" s="11"/>
    </row>
    <row r="103" s="3" customFormat="1" ht="34" customHeight="1" spans="1:16">
      <c r="A103" s="11" t="s">
        <v>444</v>
      </c>
      <c r="B103" s="11"/>
      <c r="C103" s="11" t="s">
        <v>20</v>
      </c>
      <c r="D103" s="11" t="s">
        <v>20</v>
      </c>
      <c r="E103" s="11" t="s">
        <v>20</v>
      </c>
      <c r="F103" s="11" t="s">
        <v>20</v>
      </c>
      <c r="G103" s="11" t="s">
        <v>20</v>
      </c>
      <c r="H103" s="11" t="s">
        <v>20</v>
      </c>
      <c r="I103" s="22">
        <f t="shared" si="11"/>
        <v>0</v>
      </c>
      <c r="J103" s="22"/>
      <c r="K103" s="22"/>
      <c r="L103" s="22"/>
      <c r="M103" s="11" t="s">
        <v>20</v>
      </c>
      <c r="N103" s="11" t="s">
        <v>20</v>
      </c>
      <c r="O103" s="11" t="s">
        <v>20</v>
      </c>
      <c r="P103" s="11"/>
    </row>
    <row r="104" s="3" customFormat="1" ht="34" customHeight="1" spans="1:16">
      <c r="A104" s="11" t="s">
        <v>446</v>
      </c>
      <c r="B104" s="11">
        <f>SUM(B105:B118)</f>
        <v>14</v>
      </c>
      <c r="C104" s="11" t="s">
        <v>20</v>
      </c>
      <c r="D104" s="11" t="s">
        <v>20</v>
      </c>
      <c r="E104" s="11" t="s">
        <v>20</v>
      </c>
      <c r="F104" s="11" t="s">
        <v>20</v>
      </c>
      <c r="G104" s="11" t="s">
        <v>20</v>
      </c>
      <c r="H104" s="11" t="s">
        <v>20</v>
      </c>
      <c r="I104" s="22">
        <f t="shared" si="11"/>
        <v>3113.6</v>
      </c>
      <c r="J104" s="22">
        <f>SUM(J105:J118)</f>
        <v>3113.6</v>
      </c>
      <c r="K104" s="22">
        <f>SUM(K105:K118)</f>
        <v>0</v>
      </c>
      <c r="L104" s="22">
        <f>SUM(L105:L118)</f>
        <v>0</v>
      </c>
      <c r="M104" s="11" t="s">
        <v>20</v>
      </c>
      <c r="N104" s="11" t="s">
        <v>20</v>
      </c>
      <c r="O104" s="11" t="s">
        <v>20</v>
      </c>
      <c r="P104" s="11"/>
    </row>
    <row r="105" s="4" customFormat="1" ht="48" customHeight="1" spans="1:16">
      <c r="A105" s="46" t="s">
        <v>490</v>
      </c>
      <c r="B105" s="11">
        <v>1</v>
      </c>
      <c r="C105" s="11" t="s">
        <v>24</v>
      </c>
      <c r="D105" s="11" t="s">
        <v>478</v>
      </c>
      <c r="E105" s="11">
        <v>1.8</v>
      </c>
      <c r="F105" s="46" t="s">
        <v>491</v>
      </c>
      <c r="G105" s="11" t="s">
        <v>484</v>
      </c>
      <c r="H105" s="11">
        <v>2023</v>
      </c>
      <c r="I105" s="11">
        <f t="shared" si="11"/>
        <v>105</v>
      </c>
      <c r="J105" s="22">
        <v>105</v>
      </c>
      <c r="K105" s="22"/>
      <c r="L105" s="22"/>
      <c r="M105" s="11" t="s">
        <v>450</v>
      </c>
      <c r="N105" s="11" t="s">
        <v>48</v>
      </c>
      <c r="O105" s="11" t="s">
        <v>35</v>
      </c>
      <c r="P105" s="11"/>
    </row>
    <row r="106" s="4" customFormat="1" ht="69" customHeight="1" spans="1:16">
      <c r="A106" s="11" t="s">
        <v>492</v>
      </c>
      <c r="B106" s="11">
        <v>1</v>
      </c>
      <c r="C106" s="11" t="s">
        <v>24</v>
      </c>
      <c r="D106" s="11" t="s">
        <v>493</v>
      </c>
      <c r="E106" s="11">
        <v>5000</v>
      </c>
      <c r="F106" s="12" t="s">
        <v>494</v>
      </c>
      <c r="G106" s="11" t="s">
        <v>495</v>
      </c>
      <c r="H106" s="11">
        <v>2023</v>
      </c>
      <c r="I106" s="49">
        <f t="shared" si="11"/>
        <v>600</v>
      </c>
      <c r="J106" s="22">
        <v>600</v>
      </c>
      <c r="K106" s="22"/>
      <c r="L106" s="22"/>
      <c r="M106" s="11" t="s">
        <v>450</v>
      </c>
      <c r="N106" s="11" t="s">
        <v>48</v>
      </c>
      <c r="O106" s="11" t="s">
        <v>35</v>
      </c>
      <c r="P106" s="11"/>
    </row>
    <row r="107" s="4" customFormat="1" ht="48" customHeight="1" spans="1:16">
      <c r="A107" s="46" t="s">
        <v>496</v>
      </c>
      <c r="B107" s="11">
        <v>1</v>
      </c>
      <c r="C107" s="11" t="s">
        <v>24</v>
      </c>
      <c r="D107" s="25" t="s">
        <v>25</v>
      </c>
      <c r="E107" s="11">
        <v>0.1</v>
      </c>
      <c r="F107" s="46" t="s">
        <v>497</v>
      </c>
      <c r="G107" s="46" t="s">
        <v>425</v>
      </c>
      <c r="H107" s="11">
        <v>2023</v>
      </c>
      <c r="I107" s="49">
        <f t="shared" si="11"/>
        <v>60</v>
      </c>
      <c r="J107" s="22">
        <v>60</v>
      </c>
      <c r="K107" s="22"/>
      <c r="L107" s="22"/>
      <c r="M107" s="46" t="s">
        <v>450</v>
      </c>
      <c r="N107" s="11" t="s">
        <v>48</v>
      </c>
      <c r="O107" s="11" t="s">
        <v>35</v>
      </c>
      <c r="P107" s="11"/>
    </row>
    <row r="108" s="4" customFormat="1" ht="48" customHeight="1" spans="1:16">
      <c r="A108" s="46" t="s">
        <v>498</v>
      </c>
      <c r="B108" s="11">
        <v>1</v>
      </c>
      <c r="C108" s="11" t="s">
        <v>24</v>
      </c>
      <c r="D108" s="25" t="s">
        <v>25</v>
      </c>
      <c r="E108" s="11">
        <v>0.05</v>
      </c>
      <c r="F108" s="46" t="s">
        <v>499</v>
      </c>
      <c r="G108" s="46" t="s">
        <v>229</v>
      </c>
      <c r="H108" s="11">
        <v>2023</v>
      </c>
      <c r="I108" s="49">
        <f t="shared" si="11"/>
        <v>50</v>
      </c>
      <c r="J108" s="22">
        <v>50</v>
      </c>
      <c r="K108" s="22"/>
      <c r="L108" s="22"/>
      <c r="M108" s="46" t="s">
        <v>450</v>
      </c>
      <c r="N108" s="11" t="s">
        <v>48</v>
      </c>
      <c r="O108" s="11" t="s">
        <v>35</v>
      </c>
      <c r="P108" s="11"/>
    </row>
    <row r="109" s="4" customFormat="1" ht="48" customHeight="1" spans="1:16">
      <c r="A109" s="46" t="s">
        <v>500</v>
      </c>
      <c r="B109" s="11">
        <v>1</v>
      </c>
      <c r="C109" s="11" t="s">
        <v>24</v>
      </c>
      <c r="D109" s="25" t="s">
        <v>25</v>
      </c>
      <c r="E109" s="11">
        <v>0.178</v>
      </c>
      <c r="F109" s="46" t="s">
        <v>501</v>
      </c>
      <c r="G109" s="46" t="s">
        <v>185</v>
      </c>
      <c r="H109" s="11">
        <v>2023</v>
      </c>
      <c r="I109" s="49">
        <f t="shared" si="11"/>
        <v>107</v>
      </c>
      <c r="J109" s="22">
        <v>107</v>
      </c>
      <c r="K109" s="22"/>
      <c r="L109" s="22"/>
      <c r="M109" s="46" t="s">
        <v>450</v>
      </c>
      <c r="N109" s="11" t="s">
        <v>48</v>
      </c>
      <c r="O109" s="11" t="s">
        <v>35</v>
      </c>
      <c r="P109" s="11"/>
    </row>
    <row r="110" s="4" customFormat="1" ht="48" customHeight="1" spans="1:16">
      <c r="A110" s="11" t="s">
        <v>485</v>
      </c>
      <c r="B110" s="11">
        <v>1</v>
      </c>
      <c r="C110" s="11" t="s">
        <v>24</v>
      </c>
      <c r="D110" s="25" t="s">
        <v>25</v>
      </c>
      <c r="E110" s="25">
        <v>0.05</v>
      </c>
      <c r="F110" s="11" t="s">
        <v>3121</v>
      </c>
      <c r="G110" s="25" t="s">
        <v>173</v>
      </c>
      <c r="H110" s="11">
        <v>2023</v>
      </c>
      <c r="I110" s="22">
        <f t="shared" si="11"/>
        <v>55</v>
      </c>
      <c r="J110" s="22">
        <v>55</v>
      </c>
      <c r="K110" s="22"/>
      <c r="L110" s="22"/>
      <c r="M110" s="11" t="s">
        <v>450</v>
      </c>
      <c r="N110" s="11" t="s">
        <v>48</v>
      </c>
      <c r="O110" s="11" t="s">
        <v>35</v>
      </c>
      <c r="P110" s="11"/>
    </row>
    <row r="111" s="4" customFormat="1" ht="48" customHeight="1" spans="1:16">
      <c r="A111" s="11" t="s">
        <v>488</v>
      </c>
      <c r="B111" s="11">
        <v>1</v>
      </c>
      <c r="C111" s="11" t="s">
        <v>24</v>
      </c>
      <c r="D111" s="25" t="s">
        <v>25</v>
      </c>
      <c r="E111" s="25">
        <v>0.1738</v>
      </c>
      <c r="F111" s="11" t="s">
        <v>3122</v>
      </c>
      <c r="G111" s="25" t="s">
        <v>58</v>
      </c>
      <c r="H111" s="11">
        <v>2023</v>
      </c>
      <c r="I111" s="22">
        <f t="shared" si="11"/>
        <v>192.6</v>
      </c>
      <c r="J111" s="22">
        <v>192.6</v>
      </c>
      <c r="K111" s="22"/>
      <c r="L111" s="22"/>
      <c r="M111" s="11" t="s">
        <v>450</v>
      </c>
      <c r="N111" s="11" t="s">
        <v>48</v>
      </c>
      <c r="O111" s="11" t="s">
        <v>35</v>
      </c>
      <c r="P111" s="11"/>
    </row>
    <row r="112" s="4" customFormat="1" ht="48" customHeight="1" spans="1:16">
      <c r="A112" s="13" t="s">
        <v>502</v>
      </c>
      <c r="B112" s="11">
        <v>1</v>
      </c>
      <c r="C112" s="11" t="s">
        <v>24</v>
      </c>
      <c r="D112" s="12" t="s">
        <v>74</v>
      </c>
      <c r="E112" s="12">
        <v>0.13</v>
      </c>
      <c r="F112" s="13" t="s">
        <v>503</v>
      </c>
      <c r="G112" s="12" t="s">
        <v>194</v>
      </c>
      <c r="H112" s="11">
        <v>2023</v>
      </c>
      <c r="I112" s="22">
        <f t="shared" si="11"/>
        <v>130</v>
      </c>
      <c r="J112" s="22">
        <v>130</v>
      </c>
      <c r="K112" s="22"/>
      <c r="L112" s="22"/>
      <c r="M112" s="11" t="s">
        <v>450</v>
      </c>
      <c r="N112" s="11" t="s">
        <v>48</v>
      </c>
      <c r="O112" s="11" t="s">
        <v>35</v>
      </c>
      <c r="P112" s="11"/>
    </row>
    <row r="113" s="4" customFormat="1" ht="48" customHeight="1" spans="1:16">
      <c r="A113" s="13" t="s">
        <v>504</v>
      </c>
      <c r="B113" s="11">
        <v>1</v>
      </c>
      <c r="C113" s="11" t="s">
        <v>24</v>
      </c>
      <c r="D113" s="12" t="s">
        <v>74</v>
      </c>
      <c r="E113" s="12">
        <v>0.0014</v>
      </c>
      <c r="F113" s="13" t="s">
        <v>505</v>
      </c>
      <c r="G113" s="12" t="s">
        <v>194</v>
      </c>
      <c r="H113" s="11">
        <v>2023</v>
      </c>
      <c r="I113" s="22">
        <f t="shared" si="11"/>
        <v>114</v>
      </c>
      <c r="J113" s="22">
        <v>114</v>
      </c>
      <c r="K113" s="22"/>
      <c r="L113" s="22"/>
      <c r="M113" s="11" t="s">
        <v>450</v>
      </c>
      <c r="N113" s="11" t="s">
        <v>48</v>
      </c>
      <c r="O113" s="11" t="s">
        <v>35</v>
      </c>
      <c r="P113" s="11"/>
    </row>
    <row r="114" s="4" customFormat="1" ht="48" customHeight="1" spans="1:16">
      <c r="A114" s="13" t="s">
        <v>506</v>
      </c>
      <c r="B114" s="11">
        <v>1</v>
      </c>
      <c r="C114" s="11" t="s">
        <v>24</v>
      </c>
      <c r="D114" s="12" t="s">
        <v>74</v>
      </c>
      <c r="E114" s="12">
        <v>1</v>
      </c>
      <c r="F114" s="13" t="s">
        <v>507</v>
      </c>
      <c r="G114" s="12" t="s">
        <v>32</v>
      </c>
      <c r="H114" s="11">
        <v>2023</v>
      </c>
      <c r="I114" s="22">
        <f t="shared" si="11"/>
        <v>450</v>
      </c>
      <c r="J114" s="22">
        <v>450</v>
      </c>
      <c r="K114" s="22"/>
      <c r="L114" s="22"/>
      <c r="M114" s="22" t="s">
        <v>450</v>
      </c>
      <c r="N114" s="11" t="s">
        <v>48</v>
      </c>
      <c r="O114" s="11" t="s">
        <v>35</v>
      </c>
      <c r="P114" s="11"/>
    </row>
    <row r="115" s="4" customFormat="1" ht="48" customHeight="1" spans="1:16">
      <c r="A115" s="25" t="s">
        <v>508</v>
      </c>
      <c r="B115" s="11">
        <v>1</v>
      </c>
      <c r="C115" s="11" t="s">
        <v>24</v>
      </c>
      <c r="D115" s="25" t="s">
        <v>25</v>
      </c>
      <c r="E115" s="25">
        <v>0.025</v>
      </c>
      <c r="F115" s="25" t="s">
        <v>509</v>
      </c>
      <c r="G115" s="25" t="s">
        <v>194</v>
      </c>
      <c r="H115" s="11">
        <v>2023</v>
      </c>
      <c r="I115" s="25">
        <f t="shared" si="11"/>
        <v>150</v>
      </c>
      <c r="J115" s="50">
        <v>150</v>
      </c>
      <c r="K115" s="22"/>
      <c r="L115" s="22"/>
      <c r="M115" s="11" t="s">
        <v>450</v>
      </c>
      <c r="N115" s="11" t="s">
        <v>34</v>
      </c>
      <c r="O115" s="11" t="s">
        <v>35</v>
      </c>
      <c r="P115" s="11"/>
    </row>
    <row r="116" s="4" customFormat="1" ht="48" customHeight="1" spans="1:16">
      <c r="A116" s="25" t="s">
        <v>510</v>
      </c>
      <c r="B116" s="11">
        <v>1</v>
      </c>
      <c r="C116" s="11" t="s">
        <v>24</v>
      </c>
      <c r="D116" s="25" t="s">
        <v>478</v>
      </c>
      <c r="E116" s="25">
        <v>500</v>
      </c>
      <c r="F116" s="46" t="s">
        <v>511</v>
      </c>
      <c r="G116" s="25" t="s">
        <v>194</v>
      </c>
      <c r="H116" s="11">
        <v>2023</v>
      </c>
      <c r="I116" s="25">
        <f t="shared" si="11"/>
        <v>500</v>
      </c>
      <c r="J116" s="50">
        <v>500</v>
      </c>
      <c r="K116" s="22"/>
      <c r="L116" s="22"/>
      <c r="M116" s="11" t="s">
        <v>450</v>
      </c>
      <c r="N116" s="11" t="s">
        <v>34</v>
      </c>
      <c r="O116" s="11" t="s">
        <v>35</v>
      </c>
      <c r="P116" s="11"/>
    </row>
    <row r="117" s="4" customFormat="1" ht="48" customHeight="1" spans="1:16">
      <c r="A117" s="12" t="s">
        <v>513</v>
      </c>
      <c r="B117" s="11">
        <v>1</v>
      </c>
      <c r="C117" s="11" t="s">
        <v>24</v>
      </c>
      <c r="D117" s="12" t="s">
        <v>25</v>
      </c>
      <c r="E117" s="12">
        <v>0.2</v>
      </c>
      <c r="F117" s="46" t="s">
        <v>514</v>
      </c>
      <c r="G117" s="12" t="s">
        <v>168</v>
      </c>
      <c r="H117" s="11">
        <v>2023</v>
      </c>
      <c r="I117" s="12">
        <f t="shared" si="11"/>
        <v>200</v>
      </c>
      <c r="J117" s="22">
        <v>200</v>
      </c>
      <c r="K117" s="22"/>
      <c r="L117" s="22"/>
      <c r="M117" s="11" t="s">
        <v>450</v>
      </c>
      <c r="N117" s="11" t="s">
        <v>48</v>
      </c>
      <c r="O117" s="11" t="s">
        <v>35</v>
      </c>
      <c r="P117" s="11"/>
    </row>
    <row r="118" s="4" customFormat="1" ht="169" customHeight="1" spans="1:16">
      <c r="A118" s="25" t="s">
        <v>515</v>
      </c>
      <c r="B118" s="11">
        <v>1</v>
      </c>
      <c r="C118" s="11" t="s">
        <v>24</v>
      </c>
      <c r="D118" s="25" t="s">
        <v>493</v>
      </c>
      <c r="E118" s="25">
        <v>20</v>
      </c>
      <c r="F118" s="25" t="s">
        <v>516</v>
      </c>
      <c r="G118" s="25" t="s">
        <v>517</v>
      </c>
      <c r="H118" s="11">
        <v>2023</v>
      </c>
      <c r="I118" s="25">
        <f t="shared" si="11"/>
        <v>400</v>
      </c>
      <c r="J118" s="50">
        <v>400</v>
      </c>
      <c r="K118" s="22"/>
      <c r="L118" s="22"/>
      <c r="M118" s="11" t="s">
        <v>450</v>
      </c>
      <c r="N118" s="11" t="s">
        <v>34</v>
      </c>
      <c r="O118" s="11" t="s">
        <v>35</v>
      </c>
      <c r="P118" s="11"/>
    </row>
    <row r="119" s="3" customFormat="1" ht="34" customHeight="1" spans="1:16">
      <c r="A119" s="11" t="s">
        <v>577</v>
      </c>
      <c r="B119" s="11">
        <f>SUM(B120:B120)</f>
        <v>1</v>
      </c>
      <c r="C119" s="11" t="s">
        <v>20</v>
      </c>
      <c r="D119" s="11" t="s">
        <v>20</v>
      </c>
      <c r="E119" s="11" t="s">
        <v>20</v>
      </c>
      <c r="F119" s="11" t="s">
        <v>20</v>
      </c>
      <c r="G119" s="11" t="s">
        <v>20</v>
      </c>
      <c r="H119" s="11" t="s">
        <v>20</v>
      </c>
      <c r="I119" s="22">
        <f t="shared" si="11"/>
        <v>50</v>
      </c>
      <c r="J119" s="22">
        <f>SUM(J120:J120)</f>
        <v>0</v>
      </c>
      <c r="K119" s="22">
        <f>SUM(K120:K120)</f>
        <v>50</v>
      </c>
      <c r="L119" s="22">
        <f>SUM(L120:L120)</f>
        <v>0</v>
      </c>
      <c r="M119" s="11" t="s">
        <v>20</v>
      </c>
      <c r="N119" s="11" t="s">
        <v>20</v>
      </c>
      <c r="O119" s="11" t="s">
        <v>20</v>
      </c>
      <c r="P119" s="11"/>
    </row>
    <row r="120" s="4" customFormat="1" ht="67" customHeight="1" spans="1:16">
      <c r="A120" s="11" t="s">
        <v>580</v>
      </c>
      <c r="B120" s="11">
        <v>1</v>
      </c>
      <c r="C120" s="11" t="s">
        <v>24</v>
      </c>
      <c r="D120" s="11" t="s">
        <v>74</v>
      </c>
      <c r="E120" s="11">
        <v>1</v>
      </c>
      <c r="F120" s="11" t="s">
        <v>581</v>
      </c>
      <c r="G120" s="11" t="s">
        <v>582</v>
      </c>
      <c r="H120" s="11">
        <v>2023</v>
      </c>
      <c r="I120" s="11">
        <f t="shared" si="11"/>
        <v>50</v>
      </c>
      <c r="J120" s="22"/>
      <c r="K120" s="22">
        <v>50</v>
      </c>
      <c r="L120" s="22"/>
      <c r="M120" s="11" t="s">
        <v>583</v>
      </c>
      <c r="N120" s="11" t="s">
        <v>34</v>
      </c>
      <c r="O120" s="11" t="s">
        <v>35</v>
      </c>
      <c r="P120" s="11"/>
    </row>
    <row r="121" s="3" customFormat="1" ht="34" customHeight="1" spans="1:16">
      <c r="A121" s="11" t="s">
        <v>601</v>
      </c>
      <c r="B121" s="11"/>
      <c r="C121" s="11" t="s">
        <v>20</v>
      </c>
      <c r="D121" s="11" t="s">
        <v>20</v>
      </c>
      <c r="E121" s="11" t="s">
        <v>20</v>
      </c>
      <c r="F121" s="11" t="s">
        <v>20</v>
      </c>
      <c r="G121" s="11" t="s">
        <v>20</v>
      </c>
      <c r="H121" s="11" t="s">
        <v>20</v>
      </c>
      <c r="I121" s="22">
        <f t="shared" si="11"/>
        <v>0</v>
      </c>
      <c r="J121" s="22"/>
      <c r="K121" s="22"/>
      <c r="L121" s="22"/>
      <c r="M121" s="11" t="s">
        <v>20</v>
      </c>
      <c r="N121" s="11" t="s">
        <v>20</v>
      </c>
      <c r="O121" s="11" t="s">
        <v>20</v>
      </c>
      <c r="P121" s="11"/>
    </row>
    <row r="122" s="3" customFormat="1" ht="34" customHeight="1" spans="1:16">
      <c r="A122" s="11" t="s">
        <v>603</v>
      </c>
      <c r="B122" s="11"/>
      <c r="C122" s="11" t="s">
        <v>20</v>
      </c>
      <c r="D122" s="11" t="s">
        <v>20</v>
      </c>
      <c r="E122" s="11" t="s">
        <v>20</v>
      </c>
      <c r="F122" s="11" t="s">
        <v>20</v>
      </c>
      <c r="G122" s="11" t="s">
        <v>20</v>
      </c>
      <c r="H122" s="11" t="s">
        <v>20</v>
      </c>
      <c r="I122" s="22">
        <f t="shared" si="11"/>
        <v>0</v>
      </c>
      <c r="J122" s="22"/>
      <c r="K122" s="22"/>
      <c r="L122" s="22"/>
      <c r="M122" s="11" t="s">
        <v>20</v>
      </c>
      <c r="N122" s="11" t="s">
        <v>20</v>
      </c>
      <c r="O122" s="11" t="s">
        <v>20</v>
      </c>
      <c r="P122" s="11"/>
    </row>
    <row r="123" s="3" customFormat="1" ht="34" customHeight="1" spans="1:16">
      <c r="A123" s="11" t="s">
        <v>605</v>
      </c>
      <c r="B123" s="11">
        <f>SUM(B124:B165)</f>
        <v>42</v>
      </c>
      <c r="C123" s="11" t="s">
        <v>20</v>
      </c>
      <c r="D123" s="11" t="s">
        <v>20</v>
      </c>
      <c r="E123" s="11" t="s">
        <v>20</v>
      </c>
      <c r="F123" s="11" t="s">
        <v>20</v>
      </c>
      <c r="G123" s="11" t="s">
        <v>20</v>
      </c>
      <c r="H123" s="11" t="s">
        <v>20</v>
      </c>
      <c r="I123" s="22">
        <f>SUM(I124:I165)</f>
        <v>82999.94</v>
      </c>
      <c r="J123" s="22">
        <f>SUM(J124:J165)</f>
        <v>8679.15</v>
      </c>
      <c r="K123" s="22">
        <f>SUM(K124:K165)</f>
        <v>0</v>
      </c>
      <c r="L123" s="22">
        <f>SUM(L124:L165)</f>
        <v>74320.79</v>
      </c>
      <c r="M123" s="11" t="s">
        <v>20</v>
      </c>
      <c r="N123" s="11" t="s">
        <v>20</v>
      </c>
      <c r="O123" s="11" t="s">
        <v>20</v>
      </c>
      <c r="P123" s="11"/>
    </row>
    <row r="124" s="4" customFormat="1" ht="39" customHeight="1" spans="1:16">
      <c r="A124" s="47" t="s">
        <v>797</v>
      </c>
      <c r="B124" s="11">
        <v>1</v>
      </c>
      <c r="C124" s="11" t="s">
        <v>24</v>
      </c>
      <c r="D124" s="11" t="s">
        <v>74</v>
      </c>
      <c r="E124" s="11">
        <v>1</v>
      </c>
      <c r="F124" s="48" t="s">
        <v>798</v>
      </c>
      <c r="G124" s="47" t="s">
        <v>32</v>
      </c>
      <c r="H124" s="11">
        <v>2023</v>
      </c>
      <c r="I124" s="11">
        <f t="shared" si="11"/>
        <v>285.65</v>
      </c>
      <c r="J124" s="51">
        <v>285.65</v>
      </c>
      <c r="K124" s="22"/>
      <c r="L124" s="22"/>
      <c r="M124" s="11" t="s">
        <v>33</v>
      </c>
      <c r="N124" s="11" t="s">
        <v>48</v>
      </c>
      <c r="O124" s="11" t="s">
        <v>35</v>
      </c>
      <c r="P124" s="11"/>
    </row>
    <row r="125" s="4" customFormat="1" ht="39" customHeight="1" spans="1:16">
      <c r="A125" s="47" t="s">
        <v>799</v>
      </c>
      <c r="B125" s="11">
        <v>1</v>
      </c>
      <c r="C125" s="11" t="s">
        <v>24</v>
      </c>
      <c r="D125" s="11" t="s">
        <v>74</v>
      </c>
      <c r="E125" s="11">
        <v>1</v>
      </c>
      <c r="F125" s="48" t="s">
        <v>800</v>
      </c>
      <c r="G125" s="47" t="s">
        <v>257</v>
      </c>
      <c r="H125" s="11">
        <v>2023</v>
      </c>
      <c r="I125" s="11">
        <f t="shared" si="11"/>
        <v>263.35</v>
      </c>
      <c r="J125" s="51">
        <v>263.35</v>
      </c>
      <c r="K125" s="22"/>
      <c r="L125" s="22"/>
      <c r="M125" s="11" t="s">
        <v>33</v>
      </c>
      <c r="N125" s="11" t="s">
        <v>48</v>
      </c>
      <c r="O125" s="11" t="s">
        <v>35</v>
      </c>
      <c r="P125" s="11"/>
    </row>
    <row r="126" s="4" customFormat="1" ht="39" customHeight="1" spans="1:16">
      <c r="A126" s="47" t="s">
        <v>801</v>
      </c>
      <c r="B126" s="11">
        <v>1</v>
      </c>
      <c r="C126" s="11" t="s">
        <v>24</v>
      </c>
      <c r="D126" s="11" t="s">
        <v>74</v>
      </c>
      <c r="E126" s="11">
        <v>1</v>
      </c>
      <c r="F126" s="48" t="s">
        <v>802</v>
      </c>
      <c r="G126" s="47" t="s">
        <v>425</v>
      </c>
      <c r="H126" s="11">
        <v>2023</v>
      </c>
      <c r="I126" s="11">
        <f t="shared" si="11"/>
        <v>175.7</v>
      </c>
      <c r="J126" s="51">
        <v>175.7</v>
      </c>
      <c r="K126" s="22"/>
      <c r="L126" s="22"/>
      <c r="M126" s="11" t="s">
        <v>33</v>
      </c>
      <c r="N126" s="11" t="s">
        <v>48</v>
      </c>
      <c r="O126" s="11" t="s">
        <v>35</v>
      </c>
      <c r="P126" s="11"/>
    </row>
    <row r="127" s="4" customFormat="1" ht="39" customHeight="1" spans="1:16">
      <c r="A127" s="47" t="s">
        <v>803</v>
      </c>
      <c r="B127" s="11">
        <v>1</v>
      </c>
      <c r="C127" s="11" t="s">
        <v>24</v>
      </c>
      <c r="D127" s="11" t="s">
        <v>74</v>
      </c>
      <c r="E127" s="11">
        <v>1</v>
      </c>
      <c r="F127" s="48" t="s">
        <v>804</v>
      </c>
      <c r="G127" s="47" t="s">
        <v>191</v>
      </c>
      <c r="H127" s="11">
        <v>2023</v>
      </c>
      <c r="I127" s="11">
        <f t="shared" si="11"/>
        <v>21.98</v>
      </c>
      <c r="J127" s="51">
        <v>21.98</v>
      </c>
      <c r="K127" s="22"/>
      <c r="L127" s="22"/>
      <c r="M127" s="11" t="s">
        <v>33</v>
      </c>
      <c r="N127" s="11" t="s">
        <v>48</v>
      </c>
      <c r="O127" s="11" t="s">
        <v>35</v>
      </c>
      <c r="P127" s="11"/>
    </row>
    <row r="128" s="4" customFormat="1" ht="39" customHeight="1" spans="1:16">
      <c r="A128" s="47" t="s">
        <v>805</v>
      </c>
      <c r="B128" s="11">
        <v>1</v>
      </c>
      <c r="C128" s="11" t="s">
        <v>24</v>
      </c>
      <c r="D128" s="11" t="s">
        <v>74</v>
      </c>
      <c r="E128" s="11">
        <v>1</v>
      </c>
      <c r="F128" s="48" t="s">
        <v>806</v>
      </c>
      <c r="G128" s="47" t="s">
        <v>168</v>
      </c>
      <c r="H128" s="11">
        <v>2023</v>
      </c>
      <c r="I128" s="11">
        <f t="shared" si="11"/>
        <v>43.8</v>
      </c>
      <c r="J128" s="51">
        <v>43.8</v>
      </c>
      <c r="K128" s="22"/>
      <c r="L128" s="22"/>
      <c r="M128" s="11" t="s">
        <v>33</v>
      </c>
      <c r="N128" s="11" t="s">
        <v>48</v>
      </c>
      <c r="O128" s="11" t="s">
        <v>35</v>
      </c>
      <c r="P128" s="11"/>
    </row>
    <row r="129" s="4" customFormat="1" ht="39" customHeight="1" spans="1:16">
      <c r="A129" s="47" t="s">
        <v>807</v>
      </c>
      <c r="B129" s="11">
        <v>1</v>
      </c>
      <c r="C129" s="11" t="s">
        <v>24</v>
      </c>
      <c r="D129" s="11" t="s">
        <v>74</v>
      </c>
      <c r="E129" s="11">
        <v>1</v>
      </c>
      <c r="F129" s="48" t="s">
        <v>808</v>
      </c>
      <c r="G129" s="47" t="s">
        <v>159</v>
      </c>
      <c r="H129" s="11">
        <v>2023</v>
      </c>
      <c r="I129" s="11">
        <f t="shared" si="11"/>
        <v>65.8</v>
      </c>
      <c r="J129" s="51">
        <v>65.8</v>
      </c>
      <c r="K129" s="22"/>
      <c r="L129" s="22"/>
      <c r="M129" s="11" t="s">
        <v>33</v>
      </c>
      <c r="N129" s="11" t="s">
        <v>48</v>
      </c>
      <c r="O129" s="11" t="s">
        <v>35</v>
      </c>
      <c r="P129" s="11"/>
    </row>
    <row r="130" s="4" customFormat="1" ht="39" customHeight="1" spans="1:16">
      <c r="A130" s="47" t="s">
        <v>809</v>
      </c>
      <c r="B130" s="11">
        <v>1</v>
      </c>
      <c r="C130" s="11" t="s">
        <v>24</v>
      </c>
      <c r="D130" s="11" t="s">
        <v>74</v>
      </c>
      <c r="E130" s="11">
        <v>1</v>
      </c>
      <c r="F130" s="48" t="s">
        <v>810</v>
      </c>
      <c r="G130" s="47" t="s">
        <v>194</v>
      </c>
      <c r="H130" s="11">
        <v>2023</v>
      </c>
      <c r="I130" s="11">
        <f t="shared" si="11"/>
        <v>132</v>
      </c>
      <c r="J130" s="51">
        <v>132</v>
      </c>
      <c r="K130" s="22"/>
      <c r="L130" s="22"/>
      <c r="M130" s="11" t="s">
        <v>33</v>
      </c>
      <c r="N130" s="11" t="s">
        <v>48</v>
      </c>
      <c r="O130" s="11" t="s">
        <v>35</v>
      </c>
      <c r="P130" s="11"/>
    </row>
    <row r="131" s="4" customFormat="1" ht="39" customHeight="1" spans="1:16">
      <c r="A131" s="47" t="s">
        <v>811</v>
      </c>
      <c r="B131" s="11">
        <v>1</v>
      </c>
      <c r="C131" s="11" t="s">
        <v>24</v>
      </c>
      <c r="D131" s="11" t="s">
        <v>74</v>
      </c>
      <c r="E131" s="11">
        <v>1</v>
      </c>
      <c r="F131" s="48" t="s">
        <v>812</v>
      </c>
      <c r="G131" s="47" t="s">
        <v>179</v>
      </c>
      <c r="H131" s="11">
        <v>2023</v>
      </c>
      <c r="I131" s="11">
        <f t="shared" si="11"/>
        <v>351.35</v>
      </c>
      <c r="J131" s="51">
        <v>351.35</v>
      </c>
      <c r="K131" s="22"/>
      <c r="L131" s="22"/>
      <c r="M131" s="11" t="s">
        <v>33</v>
      </c>
      <c r="N131" s="11" t="s">
        <v>48</v>
      </c>
      <c r="O131" s="11" t="s">
        <v>35</v>
      </c>
      <c r="P131" s="11"/>
    </row>
    <row r="132" s="4" customFormat="1" ht="39" customHeight="1" spans="1:16">
      <c r="A132" s="47" t="s">
        <v>813</v>
      </c>
      <c r="B132" s="11">
        <v>1</v>
      </c>
      <c r="C132" s="11" t="s">
        <v>24</v>
      </c>
      <c r="D132" s="11" t="s">
        <v>74</v>
      </c>
      <c r="E132" s="11">
        <v>1</v>
      </c>
      <c r="F132" s="48" t="s">
        <v>814</v>
      </c>
      <c r="G132" s="47" t="s">
        <v>229</v>
      </c>
      <c r="H132" s="11">
        <v>2023</v>
      </c>
      <c r="I132" s="11">
        <f t="shared" si="11"/>
        <v>241.65</v>
      </c>
      <c r="J132" s="51">
        <v>241.65</v>
      </c>
      <c r="K132" s="22"/>
      <c r="L132" s="22"/>
      <c r="M132" s="11" t="s">
        <v>33</v>
      </c>
      <c r="N132" s="11" t="s">
        <v>48</v>
      </c>
      <c r="O132" s="11" t="s">
        <v>35</v>
      </c>
      <c r="P132" s="11"/>
    </row>
    <row r="133" s="4" customFormat="1" ht="39" customHeight="1" spans="1:16">
      <c r="A133" s="47" t="s">
        <v>815</v>
      </c>
      <c r="B133" s="11">
        <v>1</v>
      </c>
      <c r="C133" s="11" t="s">
        <v>24</v>
      </c>
      <c r="D133" s="11" t="s">
        <v>74</v>
      </c>
      <c r="E133" s="11">
        <v>1</v>
      </c>
      <c r="F133" s="48" t="s">
        <v>816</v>
      </c>
      <c r="G133" s="47" t="s">
        <v>165</v>
      </c>
      <c r="H133" s="11">
        <v>2023</v>
      </c>
      <c r="I133" s="11">
        <f t="shared" si="11"/>
        <v>131.5</v>
      </c>
      <c r="J133" s="51">
        <v>131.5</v>
      </c>
      <c r="K133" s="22"/>
      <c r="L133" s="22"/>
      <c r="M133" s="11" t="s">
        <v>33</v>
      </c>
      <c r="N133" s="11" t="s">
        <v>48</v>
      </c>
      <c r="O133" s="11" t="s">
        <v>35</v>
      </c>
      <c r="P133" s="11"/>
    </row>
    <row r="134" s="4" customFormat="1" ht="39" customHeight="1" spans="1:16">
      <c r="A134" s="47" t="s">
        <v>817</v>
      </c>
      <c r="B134" s="11">
        <v>1</v>
      </c>
      <c r="C134" s="11" t="s">
        <v>24</v>
      </c>
      <c r="D134" s="11" t="s">
        <v>74</v>
      </c>
      <c r="E134" s="11">
        <v>1</v>
      </c>
      <c r="F134" s="48" t="s">
        <v>818</v>
      </c>
      <c r="G134" s="47" t="s">
        <v>182</v>
      </c>
      <c r="H134" s="11">
        <v>2023</v>
      </c>
      <c r="I134" s="11">
        <f t="shared" si="11"/>
        <v>131.7</v>
      </c>
      <c r="J134" s="51">
        <v>131.7</v>
      </c>
      <c r="K134" s="22"/>
      <c r="L134" s="22"/>
      <c r="M134" s="11" t="s">
        <v>33</v>
      </c>
      <c r="N134" s="11" t="s">
        <v>48</v>
      </c>
      <c r="O134" s="11" t="s">
        <v>35</v>
      </c>
      <c r="P134" s="11"/>
    </row>
    <row r="135" s="4" customFormat="1" ht="39" customHeight="1" spans="1:16">
      <c r="A135" s="47" t="s">
        <v>819</v>
      </c>
      <c r="B135" s="11">
        <v>1</v>
      </c>
      <c r="C135" s="11" t="s">
        <v>24</v>
      </c>
      <c r="D135" s="11" t="s">
        <v>74</v>
      </c>
      <c r="E135" s="11">
        <v>1</v>
      </c>
      <c r="F135" s="48" t="s">
        <v>820</v>
      </c>
      <c r="G135" s="47" t="s">
        <v>188</v>
      </c>
      <c r="H135" s="11">
        <v>2023</v>
      </c>
      <c r="I135" s="11">
        <f t="shared" si="11"/>
        <v>219.7</v>
      </c>
      <c r="J135" s="51">
        <v>219.7</v>
      </c>
      <c r="K135" s="22"/>
      <c r="L135" s="22"/>
      <c r="M135" s="11" t="s">
        <v>33</v>
      </c>
      <c r="N135" s="11" t="s">
        <v>48</v>
      </c>
      <c r="O135" s="11" t="s">
        <v>35</v>
      </c>
      <c r="P135" s="11"/>
    </row>
    <row r="136" s="4" customFormat="1" ht="39" customHeight="1" spans="1:16">
      <c r="A136" s="47" t="s">
        <v>821</v>
      </c>
      <c r="B136" s="11">
        <v>1</v>
      </c>
      <c r="C136" s="11" t="s">
        <v>24</v>
      </c>
      <c r="D136" s="11" t="s">
        <v>74</v>
      </c>
      <c r="E136" s="11">
        <v>1</v>
      </c>
      <c r="F136" s="48" t="s">
        <v>822</v>
      </c>
      <c r="G136" s="47" t="s">
        <v>173</v>
      </c>
      <c r="H136" s="11">
        <v>2023</v>
      </c>
      <c r="I136" s="11">
        <f t="shared" si="11"/>
        <v>21.65</v>
      </c>
      <c r="J136" s="51">
        <v>21.65</v>
      </c>
      <c r="K136" s="22"/>
      <c r="L136" s="22"/>
      <c r="M136" s="11" t="s">
        <v>33</v>
      </c>
      <c r="N136" s="11" t="s">
        <v>48</v>
      </c>
      <c r="O136" s="11" t="s">
        <v>35</v>
      </c>
      <c r="P136" s="11"/>
    </row>
    <row r="137" s="4" customFormat="1" ht="39" customHeight="1" spans="1:16">
      <c r="A137" s="47" t="s">
        <v>823</v>
      </c>
      <c r="B137" s="11">
        <v>1</v>
      </c>
      <c r="C137" s="11" t="s">
        <v>24</v>
      </c>
      <c r="D137" s="11" t="s">
        <v>74</v>
      </c>
      <c r="E137" s="11">
        <v>1</v>
      </c>
      <c r="F137" s="48" t="s">
        <v>824</v>
      </c>
      <c r="G137" s="47" t="s">
        <v>162</v>
      </c>
      <c r="H137" s="11">
        <v>2023</v>
      </c>
      <c r="I137" s="11">
        <f t="shared" si="11"/>
        <v>22</v>
      </c>
      <c r="J137" s="51">
        <v>22</v>
      </c>
      <c r="K137" s="22"/>
      <c r="L137" s="22"/>
      <c r="M137" s="11" t="s">
        <v>33</v>
      </c>
      <c r="N137" s="11" t="s">
        <v>48</v>
      </c>
      <c r="O137" s="11" t="s">
        <v>35</v>
      </c>
      <c r="P137" s="11"/>
    </row>
    <row r="138" s="43" customFormat="1" ht="53" customHeight="1" spans="1:16">
      <c r="A138" s="11" t="s">
        <v>777</v>
      </c>
      <c r="B138" s="26">
        <v>1</v>
      </c>
      <c r="C138" s="11" t="s">
        <v>24</v>
      </c>
      <c r="D138" s="11" t="s">
        <v>92</v>
      </c>
      <c r="E138" s="11">
        <v>1</v>
      </c>
      <c r="F138" s="11" t="s">
        <v>778</v>
      </c>
      <c r="G138" s="11" t="s">
        <v>58</v>
      </c>
      <c r="H138" s="11">
        <v>2023</v>
      </c>
      <c r="I138" s="44">
        <f t="shared" si="11"/>
        <v>1000</v>
      </c>
      <c r="J138" s="44">
        <v>1000</v>
      </c>
      <c r="K138" s="22"/>
      <c r="L138" s="22"/>
      <c r="M138" s="11" t="s">
        <v>95</v>
      </c>
      <c r="N138" s="11" t="s">
        <v>34</v>
      </c>
      <c r="O138" s="11" t="s">
        <v>35</v>
      </c>
      <c r="P138" s="11"/>
    </row>
    <row r="139" s="43" customFormat="1" ht="43" customHeight="1" spans="1:16">
      <c r="A139" s="11" t="s">
        <v>779</v>
      </c>
      <c r="B139" s="26">
        <v>1</v>
      </c>
      <c r="C139" s="11" t="s">
        <v>24</v>
      </c>
      <c r="D139" s="11" t="s">
        <v>92</v>
      </c>
      <c r="E139" s="11">
        <v>1</v>
      </c>
      <c r="F139" s="11" t="s">
        <v>780</v>
      </c>
      <c r="G139" s="11" t="s">
        <v>303</v>
      </c>
      <c r="H139" s="11">
        <v>2023</v>
      </c>
      <c r="I139" s="44">
        <f t="shared" si="11"/>
        <v>1000</v>
      </c>
      <c r="J139" s="44">
        <v>1000</v>
      </c>
      <c r="K139" s="22"/>
      <c r="L139" s="22"/>
      <c r="M139" s="11" t="s">
        <v>95</v>
      </c>
      <c r="N139" s="11" t="s">
        <v>34</v>
      </c>
      <c r="O139" s="11" t="s">
        <v>35</v>
      </c>
      <c r="P139" s="11"/>
    </row>
    <row r="140" s="43" customFormat="1" ht="37" customHeight="1" spans="1:16">
      <c r="A140" s="11" t="s">
        <v>870</v>
      </c>
      <c r="B140" s="26">
        <v>1</v>
      </c>
      <c r="C140" s="11" t="s">
        <v>24</v>
      </c>
      <c r="D140" s="11" t="s">
        <v>92</v>
      </c>
      <c r="E140" s="11">
        <v>1</v>
      </c>
      <c r="F140" s="11" t="s">
        <v>871</v>
      </c>
      <c r="G140" s="11" t="s">
        <v>872</v>
      </c>
      <c r="H140" s="11">
        <v>2023</v>
      </c>
      <c r="I140" s="44">
        <f>J140+K140+L140</f>
        <v>100</v>
      </c>
      <c r="J140" s="44">
        <v>100</v>
      </c>
      <c r="K140" s="22"/>
      <c r="L140" s="22"/>
      <c r="M140" s="11" t="s">
        <v>95</v>
      </c>
      <c r="N140" s="11" t="s">
        <v>34</v>
      </c>
      <c r="O140" s="11" t="s">
        <v>35</v>
      </c>
      <c r="P140" s="11"/>
    </row>
    <row r="141" s="2" customFormat="1" ht="63" customHeight="1" spans="1:16">
      <c r="A141" s="26" t="s">
        <v>781</v>
      </c>
      <c r="B141" s="11">
        <v>1</v>
      </c>
      <c r="C141" s="11" t="s">
        <v>24</v>
      </c>
      <c r="D141" s="11" t="s">
        <v>92</v>
      </c>
      <c r="E141" s="11">
        <v>1</v>
      </c>
      <c r="F141" s="11" t="s">
        <v>3123</v>
      </c>
      <c r="G141" s="11" t="s">
        <v>2924</v>
      </c>
      <c r="H141" s="11">
        <v>2023</v>
      </c>
      <c r="I141" s="22">
        <f>J141+K141+L141</f>
        <v>75420.79</v>
      </c>
      <c r="J141" s="22">
        <v>1100</v>
      </c>
      <c r="K141" s="22"/>
      <c r="L141" s="22">
        <v>74320.79</v>
      </c>
      <c r="M141" s="11" t="s">
        <v>95</v>
      </c>
      <c r="N141" s="11" t="s">
        <v>34</v>
      </c>
      <c r="O141" s="11" t="s">
        <v>35</v>
      </c>
      <c r="P141" s="11"/>
    </row>
    <row r="142" s="4" customFormat="1" ht="66" customHeight="1" spans="1:16">
      <c r="A142" s="11" t="s">
        <v>785</v>
      </c>
      <c r="B142" s="11">
        <v>1</v>
      </c>
      <c r="C142" s="11" t="s">
        <v>24</v>
      </c>
      <c r="D142" s="11" t="s">
        <v>74</v>
      </c>
      <c r="E142" s="11">
        <v>1</v>
      </c>
      <c r="F142" s="11" t="s">
        <v>3124</v>
      </c>
      <c r="G142" s="11" t="s">
        <v>3125</v>
      </c>
      <c r="H142" s="11">
        <v>2023</v>
      </c>
      <c r="I142" s="22">
        <f>J142+K142+L142</f>
        <v>120</v>
      </c>
      <c r="J142" s="22">
        <v>120</v>
      </c>
      <c r="K142" s="22"/>
      <c r="L142" s="22"/>
      <c r="M142" s="11" t="s">
        <v>788</v>
      </c>
      <c r="N142" s="11" t="s">
        <v>48</v>
      </c>
      <c r="O142" s="11" t="s">
        <v>35</v>
      </c>
      <c r="P142" s="11"/>
    </row>
    <row r="143" s="4" customFormat="1" ht="59" customHeight="1" spans="1:16">
      <c r="A143" s="27" t="s">
        <v>789</v>
      </c>
      <c r="B143" s="11">
        <v>1</v>
      </c>
      <c r="C143" s="11" t="s">
        <v>24</v>
      </c>
      <c r="D143" s="11" t="s">
        <v>786</v>
      </c>
      <c r="E143" s="11">
        <v>1</v>
      </c>
      <c r="F143" s="11" t="s">
        <v>790</v>
      </c>
      <c r="G143" s="11" t="s">
        <v>188</v>
      </c>
      <c r="H143" s="11">
        <v>2023</v>
      </c>
      <c r="I143" s="22">
        <f>J143+K143+L143</f>
        <v>240</v>
      </c>
      <c r="J143" s="22">
        <v>240</v>
      </c>
      <c r="K143" s="22"/>
      <c r="L143" s="22"/>
      <c r="M143" s="11" t="s">
        <v>788</v>
      </c>
      <c r="N143" s="11" t="s">
        <v>34</v>
      </c>
      <c r="O143" s="11" t="s">
        <v>35</v>
      </c>
      <c r="P143" s="11"/>
    </row>
    <row r="144" s="4" customFormat="1" ht="87" customHeight="1" spans="1:16">
      <c r="A144" s="44" t="s">
        <v>791</v>
      </c>
      <c r="B144" s="26">
        <v>1</v>
      </c>
      <c r="C144" s="11" t="s">
        <v>24</v>
      </c>
      <c r="D144" s="11" t="s">
        <v>792</v>
      </c>
      <c r="E144" s="11">
        <v>17.49</v>
      </c>
      <c r="F144" s="44" t="s">
        <v>793</v>
      </c>
      <c r="G144" s="44" t="s">
        <v>159</v>
      </c>
      <c r="H144" s="11">
        <v>2023</v>
      </c>
      <c r="I144" s="11">
        <f>J144+K144+L144</f>
        <v>240.32</v>
      </c>
      <c r="J144" s="22">
        <v>240.32</v>
      </c>
      <c r="K144" s="22"/>
      <c r="L144" s="22"/>
      <c r="M144" s="11" t="s">
        <v>794</v>
      </c>
      <c r="N144" s="11" t="s">
        <v>34</v>
      </c>
      <c r="O144" s="11" t="s">
        <v>35</v>
      </c>
      <c r="P144" s="11"/>
    </row>
    <row r="145" s="4" customFormat="1" ht="48" customHeight="1" spans="1:16">
      <c r="A145" s="11" t="s">
        <v>3126</v>
      </c>
      <c r="B145" s="11">
        <v>1</v>
      </c>
      <c r="C145" s="11" t="s">
        <v>24</v>
      </c>
      <c r="D145" s="11" t="s">
        <v>78</v>
      </c>
      <c r="E145" s="11">
        <v>186</v>
      </c>
      <c r="F145" s="11" t="s">
        <v>3127</v>
      </c>
      <c r="G145" s="11" t="s">
        <v>3128</v>
      </c>
      <c r="H145" s="11">
        <v>2023</v>
      </c>
      <c r="I145" s="22">
        <f t="shared" ref="I145:I208" si="15">J145+K145+L145</f>
        <v>24</v>
      </c>
      <c r="J145" s="22">
        <v>24</v>
      </c>
      <c r="K145" s="22"/>
      <c r="L145" s="22"/>
      <c r="M145" s="11" t="s">
        <v>33</v>
      </c>
      <c r="N145" s="11" t="s">
        <v>48</v>
      </c>
      <c r="O145" s="11" t="s">
        <v>35</v>
      </c>
      <c r="P145" s="11"/>
    </row>
    <row r="146" s="4" customFormat="1" ht="48" customHeight="1" spans="1:16">
      <c r="A146" s="11" t="s">
        <v>3129</v>
      </c>
      <c r="B146" s="11">
        <v>1</v>
      </c>
      <c r="C146" s="11" t="s">
        <v>24</v>
      </c>
      <c r="D146" s="11" t="s">
        <v>78</v>
      </c>
      <c r="E146" s="11">
        <v>163</v>
      </c>
      <c r="F146" s="11" t="s">
        <v>3130</v>
      </c>
      <c r="G146" s="11" t="s">
        <v>3131</v>
      </c>
      <c r="H146" s="11">
        <v>2023</v>
      </c>
      <c r="I146" s="22">
        <f t="shared" si="15"/>
        <v>50</v>
      </c>
      <c r="J146" s="22">
        <v>50</v>
      </c>
      <c r="K146" s="22"/>
      <c r="L146" s="22"/>
      <c r="M146" s="11" t="s">
        <v>33</v>
      </c>
      <c r="N146" s="11" t="s">
        <v>48</v>
      </c>
      <c r="O146" s="11" t="s">
        <v>35</v>
      </c>
      <c r="P146" s="11"/>
    </row>
    <row r="147" s="4" customFormat="1" ht="48" customHeight="1" spans="1:16">
      <c r="A147" s="11" t="s">
        <v>3132</v>
      </c>
      <c r="B147" s="11">
        <v>1</v>
      </c>
      <c r="C147" s="11" t="s">
        <v>24</v>
      </c>
      <c r="D147" s="11" t="s">
        <v>78</v>
      </c>
      <c r="E147" s="11">
        <v>74</v>
      </c>
      <c r="F147" s="11" t="s">
        <v>3133</v>
      </c>
      <c r="G147" s="11" t="s">
        <v>3134</v>
      </c>
      <c r="H147" s="11">
        <v>2023</v>
      </c>
      <c r="I147" s="22">
        <f t="shared" si="15"/>
        <v>22</v>
      </c>
      <c r="J147" s="22">
        <v>22</v>
      </c>
      <c r="K147" s="22"/>
      <c r="L147" s="22"/>
      <c r="M147" s="11" t="s">
        <v>33</v>
      </c>
      <c r="N147" s="11" t="s">
        <v>48</v>
      </c>
      <c r="O147" s="11" t="s">
        <v>35</v>
      </c>
      <c r="P147" s="11"/>
    </row>
    <row r="148" s="4" customFormat="1" ht="48" customHeight="1" spans="1:16">
      <c r="A148" s="11" t="s">
        <v>3135</v>
      </c>
      <c r="B148" s="11">
        <v>1</v>
      </c>
      <c r="C148" s="11" t="s">
        <v>24</v>
      </c>
      <c r="D148" s="11" t="s">
        <v>78</v>
      </c>
      <c r="E148" s="11">
        <v>108</v>
      </c>
      <c r="F148" s="11" t="s">
        <v>3136</v>
      </c>
      <c r="G148" s="11" t="s">
        <v>3137</v>
      </c>
      <c r="H148" s="11">
        <v>2023</v>
      </c>
      <c r="I148" s="22">
        <f t="shared" si="15"/>
        <v>33</v>
      </c>
      <c r="J148" s="22">
        <v>33</v>
      </c>
      <c r="K148" s="22"/>
      <c r="L148" s="22"/>
      <c r="M148" s="11" t="s">
        <v>33</v>
      </c>
      <c r="N148" s="11" t="s">
        <v>48</v>
      </c>
      <c r="O148" s="11" t="s">
        <v>35</v>
      </c>
      <c r="P148" s="11"/>
    </row>
    <row r="149" s="4" customFormat="1" ht="48" customHeight="1" spans="1:16">
      <c r="A149" s="11" t="s">
        <v>3138</v>
      </c>
      <c r="B149" s="11">
        <v>1</v>
      </c>
      <c r="C149" s="11" t="s">
        <v>24</v>
      </c>
      <c r="D149" s="11" t="s">
        <v>78</v>
      </c>
      <c r="E149" s="11">
        <v>111</v>
      </c>
      <c r="F149" s="11" t="s">
        <v>3139</v>
      </c>
      <c r="G149" s="11" t="s">
        <v>3140</v>
      </c>
      <c r="H149" s="11">
        <v>2023</v>
      </c>
      <c r="I149" s="22">
        <f t="shared" si="15"/>
        <v>24</v>
      </c>
      <c r="J149" s="22">
        <v>24</v>
      </c>
      <c r="K149" s="22"/>
      <c r="L149" s="22"/>
      <c r="M149" s="11" t="s">
        <v>33</v>
      </c>
      <c r="N149" s="11" t="s">
        <v>48</v>
      </c>
      <c r="O149" s="11" t="s">
        <v>35</v>
      </c>
      <c r="P149" s="11"/>
    </row>
    <row r="150" s="4" customFormat="1" ht="48" customHeight="1" spans="1:16">
      <c r="A150" s="11" t="s">
        <v>3141</v>
      </c>
      <c r="B150" s="11">
        <v>1</v>
      </c>
      <c r="C150" s="11" t="s">
        <v>24</v>
      </c>
      <c r="D150" s="11" t="s">
        <v>78</v>
      </c>
      <c r="E150" s="11">
        <v>306</v>
      </c>
      <c r="F150" s="11" t="s">
        <v>3142</v>
      </c>
      <c r="G150" s="11" t="s">
        <v>3143</v>
      </c>
      <c r="H150" s="11">
        <v>2023</v>
      </c>
      <c r="I150" s="22">
        <f t="shared" si="15"/>
        <v>76</v>
      </c>
      <c r="J150" s="22">
        <v>76</v>
      </c>
      <c r="K150" s="22"/>
      <c r="L150" s="22"/>
      <c r="M150" s="11" t="s">
        <v>33</v>
      </c>
      <c r="N150" s="11" t="s">
        <v>48</v>
      </c>
      <c r="O150" s="11" t="s">
        <v>35</v>
      </c>
      <c r="P150" s="11"/>
    </row>
    <row r="151" s="4" customFormat="1" ht="48" customHeight="1" spans="1:16">
      <c r="A151" s="11" t="s">
        <v>3144</v>
      </c>
      <c r="B151" s="11">
        <v>1</v>
      </c>
      <c r="C151" s="11" t="s">
        <v>24</v>
      </c>
      <c r="D151" s="11" t="s">
        <v>78</v>
      </c>
      <c r="E151" s="11">
        <v>256</v>
      </c>
      <c r="F151" s="11" t="s">
        <v>3145</v>
      </c>
      <c r="G151" s="11" t="s">
        <v>3146</v>
      </c>
      <c r="H151" s="11">
        <v>2023</v>
      </c>
      <c r="I151" s="22">
        <f t="shared" si="15"/>
        <v>46</v>
      </c>
      <c r="J151" s="22">
        <v>46</v>
      </c>
      <c r="K151" s="22"/>
      <c r="L151" s="22"/>
      <c r="M151" s="11" t="s">
        <v>33</v>
      </c>
      <c r="N151" s="11" t="s">
        <v>48</v>
      </c>
      <c r="O151" s="11" t="s">
        <v>35</v>
      </c>
      <c r="P151" s="11"/>
    </row>
    <row r="152" s="4" customFormat="1" ht="48" customHeight="1" spans="1:16">
      <c r="A152" s="11" t="s">
        <v>3147</v>
      </c>
      <c r="B152" s="11">
        <v>1</v>
      </c>
      <c r="C152" s="11" t="s">
        <v>24</v>
      </c>
      <c r="D152" s="11" t="s">
        <v>78</v>
      </c>
      <c r="E152" s="11">
        <v>121</v>
      </c>
      <c r="F152" s="11" t="s">
        <v>3148</v>
      </c>
      <c r="G152" s="11" t="s">
        <v>3149</v>
      </c>
      <c r="H152" s="11">
        <v>2023</v>
      </c>
      <c r="I152" s="22">
        <f t="shared" si="15"/>
        <v>24</v>
      </c>
      <c r="J152" s="22">
        <v>24</v>
      </c>
      <c r="K152" s="22"/>
      <c r="L152" s="22"/>
      <c r="M152" s="11" t="s">
        <v>33</v>
      </c>
      <c r="N152" s="11" t="s">
        <v>48</v>
      </c>
      <c r="O152" s="11" t="s">
        <v>35</v>
      </c>
      <c r="P152" s="11"/>
    </row>
    <row r="153" s="4" customFormat="1" ht="48" customHeight="1" spans="1:16">
      <c r="A153" s="11" t="s">
        <v>3150</v>
      </c>
      <c r="B153" s="11">
        <v>1</v>
      </c>
      <c r="C153" s="11" t="s">
        <v>24</v>
      </c>
      <c r="D153" s="11" t="s">
        <v>78</v>
      </c>
      <c r="E153" s="11">
        <v>231</v>
      </c>
      <c r="F153" s="11" t="s">
        <v>3151</v>
      </c>
      <c r="G153" s="11" t="s">
        <v>3152</v>
      </c>
      <c r="H153" s="11">
        <v>2023</v>
      </c>
      <c r="I153" s="22">
        <f t="shared" si="15"/>
        <v>45</v>
      </c>
      <c r="J153" s="22">
        <v>45</v>
      </c>
      <c r="K153" s="22"/>
      <c r="L153" s="22"/>
      <c r="M153" s="11" t="s">
        <v>33</v>
      </c>
      <c r="N153" s="11" t="s">
        <v>48</v>
      </c>
      <c r="O153" s="11" t="s">
        <v>35</v>
      </c>
      <c r="P153" s="11"/>
    </row>
    <row r="154" s="4" customFormat="1" ht="48" customHeight="1" spans="1:16">
      <c r="A154" s="11" t="s">
        <v>3153</v>
      </c>
      <c r="B154" s="11">
        <v>1</v>
      </c>
      <c r="C154" s="11" t="s">
        <v>24</v>
      </c>
      <c r="D154" s="11" t="s">
        <v>78</v>
      </c>
      <c r="E154" s="11">
        <v>258</v>
      </c>
      <c r="F154" s="11" t="s">
        <v>3154</v>
      </c>
      <c r="G154" s="11" t="s">
        <v>3155</v>
      </c>
      <c r="H154" s="11">
        <v>2023</v>
      </c>
      <c r="I154" s="22">
        <f t="shared" si="15"/>
        <v>68</v>
      </c>
      <c r="J154" s="22">
        <v>68</v>
      </c>
      <c r="K154" s="22"/>
      <c r="L154" s="22"/>
      <c r="M154" s="11" t="s">
        <v>33</v>
      </c>
      <c r="N154" s="11" t="s">
        <v>48</v>
      </c>
      <c r="O154" s="11" t="s">
        <v>35</v>
      </c>
      <c r="P154" s="11"/>
    </row>
    <row r="155" s="4" customFormat="1" ht="48" customHeight="1" spans="1:16">
      <c r="A155" s="11" t="s">
        <v>3156</v>
      </c>
      <c r="B155" s="11">
        <v>1</v>
      </c>
      <c r="C155" s="11" t="s">
        <v>24</v>
      </c>
      <c r="D155" s="11" t="s">
        <v>78</v>
      </c>
      <c r="E155" s="11">
        <v>189</v>
      </c>
      <c r="F155" s="11" t="s">
        <v>3157</v>
      </c>
      <c r="G155" s="11" t="s">
        <v>3158</v>
      </c>
      <c r="H155" s="11">
        <v>2023</v>
      </c>
      <c r="I155" s="22">
        <f t="shared" si="15"/>
        <v>50</v>
      </c>
      <c r="J155" s="22">
        <v>50</v>
      </c>
      <c r="K155" s="22"/>
      <c r="L155" s="22"/>
      <c r="M155" s="11" t="s">
        <v>33</v>
      </c>
      <c r="N155" s="11" t="s">
        <v>48</v>
      </c>
      <c r="O155" s="11" t="s">
        <v>35</v>
      </c>
      <c r="P155" s="11"/>
    </row>
    <row r="156" s="4" customFormat="1" ht="48" customHeight="1" spans="1:16">
      <c r="A156" s="11" t="s">
        <v>3159</v>
      </c>
      <c r="B156" s="11">
        <v>1</v>
      </c>
      <c r="C156" s="11" t="s">
        <v>24</v>
      </c>
      <c r="D156" s="11" t="s">
        <v>78</v>
      </c>
      <c r="E156" s="11">
        <v>100</v>
      </c>
      <c r="F156" s="11" t="s">
        <v>3160</v>
      </c>
      <c r="G156" s="11" t="s">
        <v>3161</v>
      </c>
      <c r="H156" s="11">
        <v>2023</v>
      </c>
      <c r="I156" s="22">
        <f t="shared" si="15"/>
        <v>31</v>
      </c>
      <c r="J156" s="22">
        <v>31</v>
      </c>
      <c r="K156" s="22"/>
      <c r="L156" s="22"/>
      <c r="M156" s="11" t="s">
        <v>33</v>
      </c>
      <c r="N156" s="11" t="s">
        <v>48</v>
      </c>
      <c r="O156" s="11" t="s">
        <v>35</v>
      </c>
      <c r="P156" s="11"/>
    </row>
    <row r="157" s="4" customFormat="1" ht="48" customHeight="1" spans="1:16">
      <c r="A157" s="11" t="s">
        <v>3162</v>
      </c>
      <c r="B157" s="11">
        <v>1</v>
      </c>
      <c r="C157" s="11" t="s">
        <v>24</v>
      </c>
      <c r="D157" s="11" t="s">
        <v>78</v>
      </c>
      <c r="E157" s="11">
        <v>173</v>
      </c>
      <c r="F157" s="11" t="s">
        <v>3163</v>
      </c>
      <c r="G157" s="11" t="s">
        <v>3164</v>
      </c>
      <c r="H157" s="11">
        <v>2023</v>
      </c>
      <c r="I157" s="22">
        <f t="shared" si="15"/>
        <v>53</v>
      </c>
      <c r="J157" s="22">
        <v>53</v>
      </c>
      <c r="K157" s="22"/>
      <c r="L157" s="22"/>
      <c r="M157" s="11" t="s">
        <v>33</v>
      </c>
      <c r="N157" s="11" t="s">
        <v>48</v>
      </c>
      <c r="O157" s="11" t="s">
        <v>35</v>
      </c>
      <c r="P157" s="11"/>
    </row>
    <row r="158" s="4" customFormat="1" ht="48" customHeight="1" spans="1:16">
      <c r="A158" s="11" t="s">
        <v>3165</v>
      </c>
      <c r="B158" s="11">
        <v>1</v>
      </c>
      <c r="C158" s="11" t="s">
        <v>24</v>
      </c>
      <c r="D158" s="11" t="s">
        <v>78</v>
      </c>
      <c r="E158" s="11">
        <v>175</v>
      </c>
      <c r="F158" s="11" t="s">
        <v>3166</v>
      </c>
      <c r="G158" s="11" t="s">
        <v>3167</v>
      </c>
      <c r="H158" s="11">
        <v>2023</v>
      </c>
      <c r="I158" s="22">
        <f t="shared" si="15"/>
        <v>36</v>
      </c>
      <c r="J158" s="22">
        <v>36</v>
      </c>
      <c r="K158" s="22"/>
      <c r="L158" s="22"/>
      <c r="M158" s="11" t="s">
        <v>33</v>
      </c>
      <c r="N158" s="11" t="s">
        <v>48</v>
      </c>
      <c r="O158" s="11" t="s">
        <v>35</v>
      </c>
      <c r="P158" s="11"/>
    </row>
    <row r="159" s="4" customFormat="1" ht="48" customHeight="1" spans="1:16">
      <c r="A159" s="11" t="s">
        <v>3168</v>
      </c>
      <c r="B159" s="11">
        <v>1</v>
      </c>
      <c r="C159" s="11" t="s">
        <v>24</v>
      </c>
      <c r="D159" s="11" t="s">
        <v>78</v>
      </c>
      <c r="E159" s="11">
        <v>214</v>
      </c>
      <c r="F159" s="11" t="s">
        <v>3169</v>
      </c>
      <c r="G159" s="11" t="s">
        <v>3170</v>
      </c>
      <c r="H159" s="11">
        <v>2023</v>
      </c>
      <c r="I159" s="22">
        <f t="shared" si="15"/>
        <v>36</v>
      </c>
      <c r="J159" s="22">
        <v>36</v>
      </c>
      <c r="K159" s="22"/>
      <c r="L159" s="22"/>
      <c r="M159" s="11" t="s">
        <v>33</v>
      </c>
      <c r="N159" s="11" t="s">
        <v>48</v>
      </c>
      <c r="O159" s="11" t="s">
        <v>35</v>
      </c>
      <c r="P159" s="11"/>
    </row>
    <row r="160" s="4" customFormat="1" ht="48" customHeight="1" spans="1:16">
      <c r="A160" s="11" t="s">
        <v>3171</v>
      </c>
      <c r="B160" s="11">
        <v>1</v>
      </c>
      <c r="C160" s="11" t="s">
        <v>24</v>
      </c>
      <c r="D160" s="11" t="s">
        <v>78</v>
      </c>
      <c r="E160" s="11">
        <v>181</v>
      </c>
      <c r="F160" s="11" t="s">
        <v>3172</v>
      </c>
      <c r="G160" s="11" t="s">
        <v>3173</v>
      </c>
      <c r="H160" s="11">
        <v>2023</v>
      </c>
      <c r="I160" s="22">
        <f t="shared" si="15"/>
        <v>48</v>
      </c>
      <c r="J160" s="22">
        <v>48</v>
      </c>
      <c r="K160" s="22"/>
      <c r="L160" s="22"/>
      <c r="M160" s="11" t="s">
        <v>33</v>
      </c>
      <c r="N160" s="11" t="s">
        <v>48</v>
      </c>
      <c r="O160" s="11" t="s">
        <v>35</v>
      </c>
      <c r="P160" s="11"/>
    </row>
    <row r="161" s="4" customFormat="1" ht="48" customHeight="1" spans="1:16">
      <c r="A161" s="11" t="s">
        <v>3174</v>
      </c>
      <c r="B161" s="11">
        <v>1</v>
      </c>
      <c r="C161" s="11" t="s">
        <v>24</v>
      </c>
      <c r="D161" s="11" t="s">
        <v>78</v>
      </c>
      <c r="E161" s="11">
        <v>317</v>
      </c>
      <c r="F161" s="11" t="s">
        <v>3175</v>
      </c>
      <c r="G161" s="11" t="s">
        <v>3176</v>
      </c>
      <c r="H161" s="11">
        <v>2023</v>
      </c>
      <c r="I161" s="22">
        <f t="shared" si="15"/>
        <v>63</v>
      </c>
      <c r="J161" s="22">
        <v>63</v>
      </c>
      <c r="K161" s="22"/>
      <c r="L161" s="22"/>
      <c r="M161" s="11" t="s">
        <v>33</v>
      </c>
      <c r="N161" s="11" t="s">
        <v>48</v>
      </c>
      <c r="O161" s="11" t="s">
        <v>35</v>
      </c>
      <c r="P161" s="11"/>
    </row>
    <row r="162" s="4" customFormat="1" ht="48" customHeight="1" spans="1:16">
      <c r="A162" s="11" t="s">
        <v>3177</v>
      </c>
      <c r="B162" s="11">
        <v>1</v>
      </c>
      <c r="C162" s="11" t="s">
        <v>24</v>
      </c>
      <c r="D162" s="11" t="s">
        <v>78</v>
      </c>
      <c r="E162" s="11">
        <v>243</v>
      </c>
      <c r="F162" s="11" t="s">
        <v>3178</v>
      </c>
      <c r="G162" s="11" t="s">
        <v>3179</v>
      </c>
      <c r="H162" s="11">
        <v>2023</v>
      </c>
      <c r="I162" s="22">
        <f t="shared" si="15"/>
        <v>50</v>
      </c>
      <c r="J162" s="22">
        <v>50</v>
      </c>
      <c r="K162" s="22"/>
      <c r="L162" s="22"/>
      <c r="M162" s="11" t="s">
        <v>33</v>
      </c>
      <c r="N162" s="11" t="s">
        <v>48</v>
      </c>
      <c r="O162" s="11" t="s">
        <v>35</v>
      </c>
      <c r="P162" s="11"/>
    </row>
    <row r="163" s="4" customFormat="1" ht="59" customHeight="1" spans="1:16">
      <c r="A163" s="12" t="s">
        <v>795</v>
      </c>
      <c r="B163" s="26">
        <v>1</v>
      </c>
      <c r="C163" s="11" t="s">
        <v>24</v>
      </c>
      <c r="D163" s="11" t="s">
        <v>60</v>
      </c>
      <c r="E163" s="11">
        <v>2</v>
      </c>
      <c r="F163" s="12" t="s">
        <v>796</v>
      </c>
      <c r="G163" s="12" t="s">
        <v>188</v>
      </c>
      <c r="H163" s="11">
        <v>2023</v>
      </c>
      <c r="I163" s="11">
        <f t="shared" si="15"/>
        <v>500</v>
      </c>
      <c r="J163" s="22">
        <v>500</v>
      </c>
      <c r="K163" s="22"/>
      <c r="L163" s="22"/>
      <c r="M163" s="11" t="s">
        <v>788</v>
      </c>
      <c r="N163" s="11" t="s">
        <v>34</v>
      </c>
      <c r="O163" s="11" t="s">
        <v>35</v>
      </c>
      <c r="P163" s="11"/>
    </row>
    <row r="164" s="4" customFormat="1" ht="75" customHeight="1" spans="1:16">
      <c r="A164" s="11" t="s">
        <v>825</v>
      </c>
      <c r="B164" s="11">
        <v>1</v>
      </c>
      <c r="C164" s="11" t="s">
        <v>24</v>
      </c>
      <c r="D164" s="11" t="s">
        <v>25</v>
      </c>
      <c r="E164" s="11">
        <v>3</v>
      </c>
      <c r="F164" s="11" t="s">
        <v>826</v>
      </c>
      <c r="G164" s="11" t="s">
        <v>827</v>
      </c>
      <c r="H164" s="11">
        <v>2023</v>
      </c>
      <c r="I164" s="22">
        <f t="shared" si="15"/>
        <v>1325</v>
      </c>
      <c r="J164" s="22">
        <v>1325</v>
      </c>
      <c r="K164" s="22"/>
      <c r="L164" s="22"/>
      <c r="M164" s="11" t="s">
        <v>33</v>
      </c>
      <c r="N164" s="11" t="s">
        <v>48</v>
      </c>
      <c r="O164" s="11" t="s">
        <v>35</v>
      </c>
      <c r="P164" s="11"/>
    </row>
    <row r="165" s="4" customFormat="1" ht="51" customHeight="1" spans="1:16">
      <c r="A165" s="11" t="s">
        <v>828</v>
      </c>
      <c r="B165" s="15">
        <v>1</v>
      </c>
      <c r="C165" s="11" t="s">
        <v>24</v>
      </c>
      <c r="D165" s="11" t="s">
        <v>60</v>
      </c>
      <c r="E165" s="11">
        <v>3.7</v>
      </c>
      <c r="F165" s="11" t="s">
        <v>829</v>
      </c>
      <c r="G165" s="11" t="s">
        <v>830</v>
      </c>
      <c r="H165" s="11">
        <v>2023</v>
      </c>
      <c r="I165" s="22">
        <f t="shared" si="15"/>
        <v>167</v>
      </c>
      <c r="J165" s="22">
        <v>167</v>
      </c>
      <c r="K165" s="22"/>
      <c r="L165" s="22"/>
      <c r="M165" s="46" t="s">
        <v>33</v>
      </c>
      <c r="N165" s="11" t="s">
        <v>48</v>
      </c>
      <c r="O165" s="11" t="s">
        <v>35</v>
      </c>
      <c r="P165" s="11"/>
    </row>
    <row r="166" s="3" customFormat="1" ht="34" customHeight="1" spans="1:16">
      <c r="A166" s="11" t="s">
        <v>875</v>
      </c>
      <c r="B166" s="11">
        <f>B167+B170+B174+B176</f>
        <v>8</v>
      </c>
      <c r="C166" s="11" t="s">
        <v>20</v>
      </c>
      <c r="D166" s="11" t="s">
        <v>20</v>
      </c>
      <c r="E166" s="11" t="s">
        <v>20</v>
      </c>
      <c r="F166" s="11" t="s">
        <v>20</v>
      </c>
      <c r="G166" s="11" t="s">
        <v>20</v>
      </c>
      <c r="H166" s="11" t="s">
        <v>20</v>
      </c>
      <c r="I166" s="22">
        <f t="shared" ref="I166:L166" si="16">I167+I170+I174+I176</f>
        <v>4875</v>
      </c>
      <c r="J166" s="22">
        <f t="shared" si="16"/>
        <v>0</v>
      </c>
      <c r="K166" s="22">
        <f t="shared" si="16"/>
        <v>4875</v>
      </c>
      <c r="L166" s="22">
        <f t="shared" si="16"/>
        <v>0</v>
      </c>
      <c r="M166" s="11" t="s">
        <v>20</v>
      </c>
      <c r="N166" s="11" t="s">
        <v>20</v>
      </c>
      <c r="O166" s="11" t="s">
        <v>20</v>
      </c>
      <c r="P166" s="11"/>
    </row>
    <row r="167" s="3" customFormat="1" ht="34" customHeight="1" spans="1:16">
      <c r="A167" s="11" t="s">
        <v>876</v>
      </c>
      <c r="B167" s="11">
        <f>SUM(B168:B169)</f>
        <v>2</v>
      </c>
      <c r="C167" s="11" t="s">
        <v>20</v>
      </c>
      <c r="D167" s="11" t="s">
        <v>20</v>
      </c>
      <c r="E167" s="11" t="s">
        <v>20</v>
      </c>
      <c r="F167" s="11" t="s">
        <v>20</v>
      </c>
      <c r="G167" s="11" t="s">
        <v>20</v>
      </c>
      <c r="H167" s="11" t="s">
        <v>20</v>
      </c>
      <c r="I167" s="22">
        <f t="shared" si="15"/>
        <v>1510</v>
      </c>
      <c r="J167" s="22">
        <f t="shared" ref="I167:L167" si="17">SUM(J168:J169)</f>
        <v>0</v>
      </c>
      <c r="K167" s="22">
        <f t="shared" si="17"/>
        <v>1510</v>
      </c>
      <c r="L167" s="22">
        <f t="shared" si="17"/>
        <v>0</v>
      </c>
      <c r="M167" s="11" t="s">
        <v>20</v>
      </c>
      <c r="N167" s="11" t="s">
        <v>20</v>
      </c>
      <c r="O167" s="11" t="s">
        <v>20</v>
      </c>
      <c r="P167" s="11"/>
    </row>
    <row r="168" s="4" customFormat="1" ht="85" customHeight="1" spans="1:16">
      <c r="A168" s="12" t="s">
        <v>878</v>
      </c>
      <c r="B168" s="11">
        <v>1</v>
      </c>
      <c r="C168" s="11" t="s">
        <v>24</v>
      </c>
      <c r="D168" s="11" t="s">
        <v>74</v>
      </c>
      <c r="E168" s="52">
        <v>1</v>
      </c>
      <c r="F168" s="12" t="s">
        <v>879</v>
      </c>
      <c r="G168" s="11" t="s">
        <v>257</v>
      </c>
      <c r="H168" s="11">
        <v>2023</v>
      </c>
      <c r="I168" s="30">
        <f t="shared" si="15"/>
        <v>964</v>
      </c>
      <c r="J168" s="22"/>
      <c r="K168" s="22">
        <v>964</v>
      </c>
      <c r="L168" s="22"/>
      <c r="M168" s="11" t="s">
        <v>33</v>
      </c>
      <c r="N168" s="11" t="s">
        <v>48</v>
      </c>
      <c r="O168" s="11" t="s">
        <v>35</v>
      </c>
      <c r="P168" s="11"/>
    </row>
    <row r="169" s="4" customFormat="1" ht="59" customHeight="1" spans="1:16">
      <c r="A169" s="12" t="s">
        <v>880</v>
      </c>
      <c r="B169" s="11">
        <v>1</v>
      </c>
      <c r="C169" s="11" t="s">
        <v>24</v>
      </c>
      <c r="D169" s="11" t="s">
        <v>74</v>
      </c>
      <c r="E169" s="52">
        <v>1</v>
      </c>
      <c r="F169" s="12" t="s">
        <v>881</v>
      </c>
      <c r="G169" s="11" t="s">
        <v>257</v>
      </c>
      <c r="H169" s="11">
        <v>2023</v>
      </c>
      <c r="I169" s="30">
        <f t="shared" si="15"/>
        <v>546</v>
      </c>
      <c r="J169" s="22"/>
      <c r="K169" s="22">
        <v>546</v>
      </c>
      <c r="L169" s="22"/>
      <c r="M169" s="11" t="s">
        <v>33</v>
      </c>
      <c r="N169" s="11" t="s">
        <v>48</v>
      </c>
      <c r="O169" s="11" t="s">
        <v>35</v>
      </c>
      <c r="P169" s="11"/>
    </row>
    <row r="170" s="3" customFormat="1" ht="34" customHeight="1" spans="1:16">
      <c r="A170" s="11" t="s">
        <v>882</v>
      </c>
      <c r="B170" s="11">
        <f>SUM(B171:B173)</f>
        <v>3</v>
      </c>
      <c r="C170" s="11" t="s">
        <v>20</v>
      </c>
      <c r="D170" s="11" t="s">
        <v>20</v>
      </c>
      <c r="E170" s="11" t="s">
        <v>20</v>
      </c>
      <c r="F170" s="11" t="s">
        <v>20</v>
      </c>
      <c r="G170" s="11" t="s">
        <v>20</v>
      </c>
      <c r="H170" s="11" t="s">
        <v>20</v>
      </c>
      <c r="I170" s="22">
        <f t="shared" si="15"/>
        <v>1695</v>
      </c>
      <c r="J170" s="22">
        <f t="shared" ref="I170:L170" si="18">SUM(J171:J173)</f>
        <v>0</v>
      </c>
      <c r="K170" s="22">
        <f t="shared" si="18"/>
        <v>1695</v>
      </c>
      <c r="L170" s="22">
        <f t="shared" si="18"/>
        <v>0</v>
      </c>
      <c r="M170" s="11" t="s">
        <v>20</v>
      </c>
      <c r="N170" s="11" t="s">
        <v>20</v>
      </c>
      <c r="O170" s="11" t="s">
        <v>20</v>
      </c>
      <c r="P170" s="11"/>
    </row>
    <row r="171" s="4" customFormat="1" ht="37" customHeight="1" spans="1:16">
      <c r="A171" s="12" t="s">
        <v>887</v>
      </c>
      <c r="B171" s="11">
        <v>1</v>
      </c>
      <c r="C171" s="11" t="s">
        <v>24</v>
      </c>
      <c r="D171" s="11" t="s">
        <v>74</v>
      </c>
      <c r="E171" s="52">
        <v>1</v>
      </c>
      <c r="F171" s="12" t="s">
        <v>888</v>
      </c>
      <c r="G171" s="11" t="s">
        <v>194</v>
      </c>
      <c r="H171" s="11">
        <v>2023</v>
      </c>
      <c r="I171" s="22">
        <f t="shared" si="15"/>
        <v>515</v>
      </c>
      <c r="J171" s="22"/>
      <c r="K171" s="22">
        <v>515</v>
      </c>
      <c r="L171" s="22"/>
      <c r="M171" s="11" t="s">
        <v>33</v>
      </c>
      <c r="N171" s="11" t="s">
        <v>48</v>
      </c>
      <c r="O171" s="11" t="s">
        <v>35</v>
      </c>
      <c r="P171" s="11"/>
    </row>
    <row r="172" s="4" customFormat="1" ht="61" customHeight="1" spans="1:16">
      <c r="A172" s="12" t="s">
        <v>889</v>
      </c>
      <c r="B172" s="11">
        <v>1</v>
      </c>
      <c r="C172" s="11" t="s">
        <v>24</v>
      </c>
      <c r="D172" s="11" t="s">
        <v>74</v>
      </c>
      <c r="E172" s="52">
        <v>1</v>
      </c>
      <c r="F172" s="12" t="s">
        <v>890</v>
      </c>
      <c r="G172" s="11" t="s">
        <v>194</v>
      </c>
      <c r="H172" s="11">
        <v>2023</v>
      </c>
      <c r="I172" s="22">
        <f t="shared" si="15"/>
        <v>580</v>
      </c>
      <c r="J172" s="22"/>
      <c r="K172" s="22">
        <v>580</v>
      </c>
      <c r="L172" s="22"/>
      <c r="M172" s="11" t="s">
        <v>33</v>
      </c>
      <c r="N172" s="11" t="s">
        <v>48</v>
      </c>
      <c r="O172" s="11" t="s">
        <v>35</v>
      </c>
      <c r="P172" s="11"/>
    </row>
    <row r="173" s="4" customFormat="1" ht="72" customHeight="1" spans="1:16">
      <c r="A173" s="11" t="s">
        <v>891</v>
      </c>
      <c r="B173" s="11">
        <v>1</v>
      </c>
      <c r="C173" s="11" t="s">
        <v>24</v>
      </c>
      <c r="D173" s="11" t="s">
        <v>56</v>
      </c>
      <c r="E173" s="11">
        <v>1</v>
      </c>
      <c r="F173" s="11" t="s">
        <v>892</v>
      </c>
      <c r="G173" s="11" t="s">
        <v>194</v>
      </c>
      <c r="H173" s="11">
        <v>2023</v>
      </c>
      <c r="I173" s="11">
        <f t="shared" si="15"/>
        <v>600</v>
      </c>
      <c r="J173" s="22"/>
      <c r="K173" s="22">
        <v>600</v>
      </c>
      <c r="L173" s="22"/>
      <c r="M173" s="11" t="s">
        <v>33</v>
      </c>
      <c r="N173" s="11" t="s">
        <v>48</v>
      </c>
      <c r="O173" s="11" t="s">
        <v>35</v>
      </c>
      <c r="P173" s="11"/>
    </row>
    <row r="174" s="3" customFormat="1" ht="34" customHeight="1" spans="1:16">
      <c r="A174" s="11" t="s">
        <v>899</v>
      </c>
      <c r="B174" s="11">
        <f>B175</f>
        <v>1</v>
      </c>
      <c r="C174" s="11" t="s">
        <v>20</v>
      </c>
      <c r="D174" s="11" t="s">
        <v>20</v>
      </c>
      <c r="E174" s="11" t="s">
        <v>20</v>
      </c>
      <c r="F174" s="11" t="s">
        <v>20</v>
      </c>
      <c r="G174" s="11" t="s">
        <v>20</v>
      </c>
      <c r="H174" s="11" t="s">
        <v>20</v>
      </c>
      <c r="I174" s="22">
        <f t="shared" si="15"/>
        <v>920</v>
      </c>
      <c r="J174" s="22">
        <f t="shared" ref="I174:L174" si="19">J175</f>
        <v>0</v>
      </c>
      <c r="K174" s="22">
        <f t="shared" si="19"/>
        <v>920</v>
      </c>
      <c r="L174" s="22">
        <f t="shared" si="19"/>
        <v>0</v>
      </c>
      <c r="M174" s="11" t="s">
        <v>20</v>
      </c>
      <c r="N174" s="11" t="s">
        <v>20</v>
      </c>
      <c r="O174" s="11" t="s">
        <v>20</v>
      </c>
      <c r="P174" s="11"/>
    </row>
    <row r="175" s="2" customFormat="1" ht="93" customHeight="1" spans="1:16">
      <c r="A175" s="12" t="s">
        <v>901</v>
      </c>
      <c r="B175" s="11">
        <v>1</v>
      </c>
      <c r="C175" s="11" t="s">
        <v>24</v>
      </c>
      <c r="D175" s="11" t="s">
        <v>74</v>
      </c>
      <c r="E175" s="52">
        <v>1</v>
      </c>
      <c r="F175" s="11" t="s">
        <v>902</v>
      </c>
      <c r="G175" s="11" t="s">
        <v>58</v>
      </c>
      <c r="H175" s="11">
        <v>2023</v>
      </c>
      <c r="I175" s="22">
        <f t="shared" si="15"/>
        <v>920</v>
      </c>
      <c r="J175" s="22"/>
      <c r="K175" s="22">
        <v>920</v>
      </c>
      <c r="L175" s="22"/>
      <c r="M175" s="11" t="s">
        <v>33</v>
      </c>
      <c r="N175" s="11" t="s">
        <v>20</v>
      </c>
      <c r="O175" s="11" t="s">
        <v>20</v>
      </c>
      <c r="P175" s="11"/>
    </row>
    <row r="176" s="3" customFormat="1" ht="34" customHeight="1" spans="1:16">
      <c r="A176" s="11" t="s">
        <v>903</v>
      </c>
      <c r="B176" s="11">
        <f>SUM(B177:B178)</f>
        <v>2</v>
      </c>
      <c r="C176" s="11" t="s">
        <v>20</v>
      </c>
      <c r="D176" s="11" t="s">
        <v>20</v>
      </c>
      <c r="E176" s="11" t="s">
        <v>20</v>
      </c>
      <c r="F176" s="11" t="s">
        <v>20</v>
      </c>
      <c r="G176" s="11" t="s">
        <v>20</v>
      </c>
      <c r="H176" s="11" t="s">
        <v>20</v>
      </c>
      <c r="I176" s="22">
        <f t="shared" si="15"/>
        <v>750</v>
      </c>
      <c r="J176" s="22">
        <f t="shared" ref="I176:L176" si="20">SUM(J177:J178)</f>
        <v>0</v>
      </c>
      <c r="K176" s="22">
        <f t="shared" si="20"/>
        <v>750</v>
      </c>
      <c r="L176" s="22">
        <f t="shared" si="20"/>
        <v>0</v>
      </c>
      <c r="M176" s="11" t="s">
        <v>20</v>
      </c>
      <c r="N176" s="11" t="s">
        <v>20</v>
      </c>
      <c r="O176" s="11" t="s">
        <v>20</v>
      </c>
      <c r="P176" s="11"/>
    </row>
    <row r="177" s="4" customFormat="1" ht="98" customHeight="1" spans="1:16">
      <c r="A177" s="11" t="s">
        <v>905</v>
      </c>
      <c r="B177" s="11">
        <v>1</v>
      </c>
      <c r="C177" s="11" t="s">
        <v>24</v>
      </c>
      <c r="D177" s="11" t="s">
        <v>278</v>
      </c>
      <c r="E177" s="11">
        <v>3000</v>
      </c>
      <c r="F177" s="11" t="s">
        <v>906</v>
      </c>
      <c r="G177" s="11" t="s">
        <v>159</v>
      </c>
      <c r="H177" s="11">
        <v>2023</v>
      </c>
      <c r="I177" s="11">
        <f t="shared" si="15"/>
        <v>250</v>
      </c>
      <c r="J177" s="22"/>
      <c r="K177" s="22">
        <v>250</v>
      </c>
      <c r="L177" s="22"/>
      <c r="M177" s="11" t="s">
        <v>33</v>
      </c>
      <c r="N177" s="11" t="s">
        <v>48</v>
      </c>
      <c r="O177" s="11" t="s">
        <v>35</v>
      </c>
      <c r="P177" s="11"/>
    </row>
    <row r="178" s="4" customFormat="1" ht="113" customHeight="1" spans="1:16">
      <c r="A178" s="11" t="s">
        <v>907</v>
      </c>
      <c r="B178" s="11">
        <v>1</v>
      </c>
      <c r="C178" s="11" t="s">
        <v>24</v>
      </c>
      <c r="D178" s="11" t="s">
        <v>278</v>
      </c>
      <c r="E178" s="11">
        <v>600</v>
      </c>
      <c r="F178" s="11" t="s">
        <v>908</v>
      </c>
      <c r="G178" s="11" t="s">
        <v>280</v>
      </c>
      <c r="H178" s="11">
        <v>2023</v>
      </c>
      <c r="I178" s="11">
        <f t="shared" si="15"/>
        <v>500</v>
      </c>
      <c r="J178" s="22"/>
      <c r="K178" s="22">
        <v>500</v>
      </c>
      <c r="L178" s="22"/>
      <c r="M178" s="11" t="s">
        <v>33</v>
      </c>
      <c r="N178" s="11" t="s">
        <v>48</v>
      </c>
      <c r="O178" s="11" t="s">
        <v>35</v>
      </c>
      <c r="P178" s="11"/>
    </row>
    <row r="179" s="3" customFormat="1" ht="34" customHeight="1" spans="1:16">
      <c r="A179" s="11" t="s">
        <v>911</v>
      </c>
      <c r="B179" s="11">
        <f>SUM(B180:B182)</f>
        <v>0</v>
      </c>
      <c r="C179" s="11" t="s">
        <v>20</v>
      </c>
      <c r="D179" s="11" t="s">
        <v>20</v>
      </c>
      <c r="E179" s="11" t="s">
        <v>20</v>
      </c>
      <c r="F179" s="11" t="s">
        <v>20</v>
      </c>
      <c r="G179" s="11" t="s">
        <v>20</v>
      </c>
      <c r="H179" s="11" t="s">
        <v>20</v>
      </c>
      <c r="I179" s="22">
        <f t="shared" si="15"/>
        <v>0</v>
      </c>
      <c r="J179" s="22">
        <f t="shared" ref="J179:L179" si="21">SUM(J180:J182)</f>
        <v>0</v>
      </c>
      <c r="K179" s="22">
        <f t="shared" si="21"/>
        <v>0</v>
      </c>
      <c r="L179" s="22">
        <f t="shared" si="21"/>
        <v>0</v>
      </c>
      <c r="M179" s="11" t="s">
        <v>20</v>
      </c>
      <c r="N179" s="11" t="s">
        <v>20</v>
      </c>
      <c r="O179" s="11" t="s">
        <v>20</v>
      </c>
      <c r="P179" s="11"/>
    </row>
    <row r="180" s="3" customFormat="1" ht="34" customHeight="1" spans="1:16">
      <c r="A180" s="11" t="s">
        <v>912</v>
      </c>
      <c r="B180" s="11"/>
      <c r="C180" s="11" t="s">
        <v>20</v>
      </c>
      <c r="D180" s="11" t="s">
        <v>20</v>
      </c>
      <c r="E180" s="11" t="s">
        <v>20</v>
      </c>
      <c r="F180" s="11" t="s">
        <v>20</v>
      </c>
      <c r="G180" s="11" t="s">
        <v>20</v>
      </c>
      <c r="H180" s="11" t="s">
        <v>20</v>
      </c>
      <c r="I180" s="22">
        <f t="shared" si="15"/>
        <v>0</v>
      </c>
      <c r="J180" s="22"/>
      <c r="K180" s="22"/>
      <c r="L180" s="22"/>
      <c r="M180" s="11" t="s">
        <v>20</v>
      </c>
      <c r="N180" s="11" t="s">
        <v>20</v>
      </c>
      <c r="O180" s="11" t="s">
        <v>20</v>
      </c>
      <c r="P180" s="11"/>
    </row>
    <row r="181" s="3" customFormat="1" ht="34" customHeight="1" spans="1:16">
      <c r="A181" s="11" t="s">
        <v>1155</v>
      </c>
      <c r="B181" s="11"/>
      <c r="C181" s="11" t="s">
        <v>20</v>
      </c>
      <c r="D181" s="11" t="s">
        <v>20</v>
      </c>
      <c r="E181" s="11" t="s">
        <v>20</v>
      </c>
      <c r="F181" s="11" t="s">
        <v>20</v>
      </c>
      <c r="G181" s="11" t="s">
        <v>20</v>
      </c>
      <c r="H181" s="11" t="s">
        <v>20</v>
      </c>
      <c r="I181" s="22">
        <f t="shared" si="15"/>
        <v>0</v>
      </c>
      <c r="J181" s="22"/>
      <c r="K181" s="22"/>
      <c r="L181" s="22"/>
      <c r="M181" s="11" t="s">
        <v>20</v>
      </c>
      <c r="N181" s="11" t="s">
        <v>20</v>
      </c>
      <c r="O181" s="11" t="s">
        <v>20</v>
      </c>
      <c r="P181" s="11"/>
    </row>
    <row r="182" s="3" customFormat="1" ht="34" customHeight="1" spans="1:16">
      <c r="A182" s="11" t="s">
        <v>1157</v>
      </c>
      <c r="B182" s="11"/>
      <c r="C182" s="11" t="s">
        <v>20</v>
      </c>
      <c r="D182" s="11" t="s">
        <v>20</v>
      </c>
      <c r="E182" s="11" t="s">
        <v>20</v>
      </c>
      <c r="F182" s="11" t="s">
        <v>20</v>
      </c>
      <c r="G182" s="11" t="s">
        <v>20</v>
      </c>
      <c r="H182" s="11" t="s">
        <v>20</v>
      </c>
      <c r="I182" s="22">
        <f t="shared" si="15"/>
        <v>0</v>
      </c>
      <c r="J182" s="22"/>
      <c r="K182" s="22"/>
      <c r="L182" s="22"/>
      <c r="M182" s="11" t="s">
        <v>20</v>
      </c>
      <c r="N182" s="11" t="s">
        <v>20</v>
      </c>
      <c r="O182" s="11" t="s">
        <v>20</v>
      </c>
      <c r="P182" s="11"/>
    </row>
    <row r="183" s="3" customFormat="1" ht="34" customHeight="1" spans="1:16">
      <c r="A183" s="11" t="s">
        <v>1159</v>
      </c>
      <c r="B183" s="11">
        <f>B184+B185+B190</f>
        <v>6</v>
      </c>
      <c r="C183" s="11" t="s">
        <v>20</v>
      </c>
      <c r="D183" s="11" t="s">
        <v>20</v>
      </c>
      <c r="E183" s="11" t="s">
        <v>20</v>
      </c>
      <c r="F183" s="11" t="s">
        <v>20</v>
      </c>
      <c r="G183" s="11" t="s">
        <v>20</v>
      </c>
      <c r="H183" s="11" t="s">
        <v>20</v>
      </c>
      <c r="I183" s="22">
        <f t="shared" si="15"/>
        <v>691</v>
      </c>
      <c r="J183" s="22">
        <f t="shared" ref="J183:L183" si="22">J184+J185+J190</f>
        <v>611</v>
      </c>
      <c r="K183" s="22">
        <f t="shared" si="22"/>
        <v>80</v>
      </c>
      <c r="L183" s="22">
        <f t="shared" si="22"/>
        <v>0</v>
      </c>
      <c r="M183" s="11" t="s">
        <v>20</v>
      </c>
      <c r="N183" s="11" t="s">
        <v>20</v>
      </c>
      <c r="O183" s="11" t="s">
        <v>20</v>
      </c>
      <c r="P183" s="11"/>
    </row>
    <row r="184" s="3" customFormat="1" ht="34" customHeight="1" spans="1:16">
      <c r="A184" s="11" t="s">
        <v>1160</v>
      </c>
      <c r="B184" s="11"/>
      <c r="C184" s="11" t="s">
        <v>20</v>
      </c>
      <c r="D184" s="11" t="s">
        <v>20</v>
      </c>
      <c r="E184" s="11" t="s">
        <v>20</v>
      </c>
      <c r="F184" s="11" t="s">
        <v>20</v>
      </c>
      <c r="G184" s="11" t="s">
        <v>20</v>
      </c>
      <c r="H184" s="11" t="s">
        <v>20</v>
      </c>
      <c r="I184" s="22">
        <f t="shared" si="15"/>
        <v>0</v>
      </c>
      <c r="J184" s="22"/>
      <c r="K184" s="22"/>
      <c r="L184" s="22"/>
      <c r="M184" s="11" t="s">
        <v>20</v>
      </c>
      <c r="N184" s="11" t="s">
        <v>20</v>
      </c>
      <c r="O184" s="11" t="s">
        <v>20</v>
      </c>
      <c r="P184" s="11"/>
    </row>
    <row r="185" s="3" customFormat="1" ht="34" customHeight="1" spans="1:16">
      <c r="A185" s="11" t="s">
        <v>1166</v>
      </c>
      <c r="B185" s="11">
        <f>SUM(B186:B189)</f>
        <v>4</v>
      </c>
      <c r="C185" s="11" t="s">
        <v>20</v>
      </c>
      <c r="D185" s="11" t="s">
        <v>20</v>
      </c>
      <c r="E185" s="11" t="s">
        <v>20</v>
      </c>
      <c r="F185" s="11" t="s">
        <v>20</v>
      </c>
      <c r="G185" s="11" t="s">
        <v>20</v>
      </c>
      <c r="H185" s="11" t="s">
        <v>20</v>
      </c>
      <c r="I185" s="22">
        <f t="shared" si="15"/>
        <v>171</v>
      </c>
      <c r="J185" s="22">
        <f t="shared" ref="I185:L185" si="23">SUM(J186:J189)</f>
        <v>91</v>
      </c>
      <c r="K185" s="22">
        <f t="shared" si="23"/>
        <v>80</v>
      </c>
      <c r="L185" s="22">
        <f t="shared" si="23"/>
        <v>0</v>
      </c>
      <c r="M185" s="11" t="s">
        <v>20</v>
      </c>
      <c r="N185" s="11" t="s">
        <v>20</v>
      </c>
      <c r="O185" s="11" t="s">
        <v>20</v>
      </c>
      <c r="P185" s="11"/>
    </row>
    <row r="186" s="4" customFormat="1" ht="75" customHeight="1" spans="1:16">
      <c r="A186" s="11" t="s">
        <v>1174</v>
      </c>
      <c r="B186" s="11">
        <v>1</v>
      </c>
      <c r="C186" s="11" t="s">
        <v>24</v>
      </c>
      <c r="D186" s="11" t="s">
        <v>1167</v>
      </c>
      <c r="E186" s="11">
        <v>108</v>
      </c>
      <c r="F186" s="11" t="s">
        <v>1175</v>
      </c>
      <c r="G186" s="11" t="s">
        <v>964</v>
      </c>
      <c r="H186" s="11">
        <v>2023</v>
      </c>
      <c r="I186" s="22">
        <f t="shared" si="15"/>
        <v>91</v>
      </c>
      <c r="J186" s="22">
        <v>91</v>
      </c>
      <c r="K186" s="22"/>
      <c r="L186" s="22"/>
      <c r="M186" s="11" t="s">
        <v>33</v>
      </c>
      <c r="N186" s="11" t="s">
        <v>48</v>
      </c>
      <c r="O186" s="11" t="s">
        <v>35</v>
      </c>
      <c r="P186" s="11"/>
    </row>
    <row r="187" s="4" customFormat="1" ht="120" customHeight="1" spans="1:16">
      <c r="A187" s="11" t="s">
        <v>1176</v>
      </c>
      <c r="B187" s="11">
        <v>1</v>
      </c>
      <c r="C187" s="11" t="s">
        <v>587</v>
      </c>
      <c r="D187" s="11" t="s">
        <v>1167</v>
      </c>
      <c r="E187" s="11">
        <v>1200</v>
      </c>
      <c r="F187" s="11" t="s">
        <v>1177</v>
      </c>
      <c r="G187" s="11" t="s">
        <v>964</v>
      </c>
      <c r="H187" s="11">
        <v>2023</v>
      </c>
      <c r="I187" s="22">
        <f t="shared" si="15"/>
        <v>25</v>
      </c>
      <c r="J187" s="22"/>
      <c r="K187" s="22">
        <v>25</v>
      </c>
      <c r="L187" s="22"/>
      <c r="M187" s="11" t="s">
        <v>1170</v>
      </c>
      <c r="N187" s="11" t="s">
        <v>48</v>
      </c>
      <c r="O187" s="11" t="s">
        <v>35</v>
      </c>
      <c r="P187" s="11"/>
    </row>
    <row r="188" s="4" customFormat="1" ht="37" customHeight="1" spans="1:16">
      <c r="A188" s="11" t="s">
        <v>1176</v>
      </c>
      <c r="B188" s="11">
        <v>1</v>
      </c>
      <c r="C188" s="11" t="s">
        <v>587</v>
      </c>
      <c r="D188" s="11" t="s">
        <v>1167</v>
      </c>
      <c r="E188" s="11">
        <v>300</v>
      </c>
      <c r="F188" s="11" t="s">
        <v>1178</v>
      </c>
      <c r="G188" s="11" t="s">
        <v>964</v>
      </c>
      <c r="H188" s="11">
        <v>2023</v>
      </c>
      <c r="I188" s="22">
        <f t="shared" si="15"/>
        <v>5</v>
      </c>
      <c r="J188" s="22"/>
      <c r="K188" s="22">
        <v>5</v>
      </c>
      <c r="L188" s="22"/>
      <c r="M188" s="11" t="s">
        <v>350</v>
      </c>
      <c r="N188" s="11" t="s">
        <v>48</v>
      </c>
      <c r="O188" s="11" t="s">
        <v>35</v>
      </c>
      <c r="P188" s="11"/>
    </row>
    <row r="189" s="4" customFormat="1" ht="37" customHeight="1" spans="1:16">
      <c r="A189" s="11" t="s">
        <v>1168</v>
      </c>
      <c r="B189" s="11">
        <v>1</v>
      </c>
      <c r="C189" s="11" t="s">
        <v>24</v>
      </c>
      <c r="D189" s="11" t="s">
        <v>1167</v>
      </c>
      <c r="E189" s="11">
        <v>10</v>
      </c>
      <c r="F189" s="11" t="s">
        <v>3180</v>
      </c>
      <c r="G189" s="11" t="s">
        <v>194</v>
      </c>
      <c r="H189" s="11">
        <v>2023</v>
      </c>
      <c r="I189" s="22">
        <f t="shared" si="15"/>
        <v>50</v>
      </c>
      <c r="J189" s="22"/>
      <c r="K189" s="22">
        <v>50</v>
      </c>
      <c r="L189" s="22"/>
      <c r="M189" s="11" t="s">
        <v>1170</v>
      </c>
      <c r="N189" s="11" t="s">
        <v>48</v>
      </c>
      <c r="O189" s="11" t="s">
        <v>35</v>
      </c>
      <c r="P189" s="11"/>
    </row>
    <row r="190" s="3" customFormat="1" ht="34" customHeight="1" spans="1:16">
      <c r="A190" s="11" t="s">
        <v>1179</v>
      </c>
      <c r="B190" s="11">
        <f>SUM(B191:B192)</f>
        <v>2</v>
      </c>
      <c r="C190" s="11" t="s">
        <v>20</v>
      </c>
      <c r="D190" s="11" t="s">
        <v>20</v>
      </c>
      <c r="E190" s="11" t="s">
        <v>20</v>
      </c>
      <c r="F190" s="11" t="s">
        <v>20</v>
      </c>
      <c r="G190" s="11" t="s">
        <v>20</v>
      </c>
      <c r="H190" s="11" t="s">
        <v>20</v>
      </c>
      <c r="I190" s="22">
        <f t="shared" si="15"/>
        <v>520</v>
      </c>
      <c r="J190" s="22">
        <f t="shared" ref="I190:L190" si="24">SUM(J191:J192)</f>
        <v>520</v>
      </c>
      <c r="K190" s="22">
        <f t="shared" si="24"/>
        <v>0</v>
      </c>
      <c r="L190" s="22">
        <f t="shared" si="24"/>
        <v>0</v>
      </c>
      <c r="M190" s="11" t="s">
        <v>20</v>
      </c>
      <c r="N190" s="11" t="s">
        <v>20</v>
      </c>
      <c r="O190" s="11" t="s">
        <v>20</v>
      </c>
      <c r="P190" s="11"/>
    </row>
    <row r="191" s="2" customFormat="1" ht="99" customHeight="1" spans="1:16">
      <c r="A191" s="11" t="s">
        <v>1180</v>
      </c>
      <c r="B191" s="11">
        <v>1</v>
      </c>
      <c r="C191" s="11" t="s">
        <v>24</v>
      </c>
      <c r="D191" s="11"/>
      <c r="E191" s="11"/>
      <c r="F191" s="11" t="s">
        <v>1181</v>
      </c>
      <c r="G191" s="11" t="s">
        <v>1182</v>
      </c>
      <c r="H191" s="11">
        <v>2023</v>
      </c>
      <c r="I191" s="11">
        <f t="shared" si="15"/>
        <v>220</v>
      </c>
      <c r="J191" s="11">
        <v>220</v>
      </c>
      <c r="K191" s="22"/>
      <c r="L191" s="22"/>
      <c r="M191" s="11" t="s">
        <v>33</v>
      </c>
      <c r="N191" s="11" t="s">
        <v>42</v>
      </c>
      <c r="O191" s="11" t="s">
        <v>35</v>
      </c>
      <c r="P191" s="11"/>
    </row>
    <row r="192" s="2" customFormat="1" ht="99" customHeight="1" spans="1:16">
      <c r="A192" s="11" t="s">
        <v>1183</v>
      </c>
      <c r="B192" s="11">
        <v>1</v>
      </c>
      <c r="C192" s="11" t="s">
        <v>24</v>
      </c>
      <c r="D192" s="11" t="s">
        <v>56</v>
      </c>
      <c r="E192" s="11">
        <v>1</v>
      </c>
      <c r="F192" s="11" t="s">
        <v>1184</v>
      </c>
      <c r="G192" s="11" t="s">
        <v>70</v>
      </c>
      <c r="H192" s="11">
        <v>2023</v>
      </c>
      <c r="I192" s="11">
        <f t="shared" si="15"/>
        <v>300</v>
      </c>
      <c r="J192" s="15">
        <v>300</v>
      </c>
      <c r="K192" s="22"/>
      <c r="L192" s="22"/>
      <c r="M192" s="11" t="s">
        <v>33</v>
      </c>
      <c r="N192" s="11" t="s">
        <v>34</v>
      </c>
      <c r="O192" s="11" t="s">
        <v>35</v>
      </c>
      <c r="P192" s="11"/>
    </row>
    <row r="193" s="3" customFormat="1" ht="34" customHeight="1" spans="1:16">
      <c r="A193" s="11" t="s">
        <v>1185</v>
      </c>
      <c r="B193" s="11">
        <f>B194+B196+B197+B198+B199+B200</f>
        <v>1</v>
      </c>
      <c r="C193" s="11" t="s">
        <v>20</v>
      </c>
      <c r="D193" s="11" t="s">
        <v>20</v>
      </c>
      <c r="E193" s="11" t="s">
        <v>20</v>
      </c>
      <c r="F193" s="11" t="s">
        <v>20</v>
      </c>
      <c r="G193" s="11" t="s">
        <v>20</v>
      </c>
      <c r="H193" s="11" t="s">
        <v>20</v>
      </c>
      <c r="I193" s="22">
        <f t="shared" si="15"/>
        <v>1990.04</v>
      </c>
      <c r="J193" s="22">
        <f t="shared" ref="J193:L193" si="25">J194+J196+J197+J198+J199+J200</f>
        <v>1990.04</v>
      </c>
      <c r="K193" s="22">
        <f t="shared" si="25"/>
        <v>0</v>
      </c>
      <c r="L193" s="22">
        <f t="shared" si="25"/>
        <v>0</v>
      </c>
      <c r="M193" s="11" t="s">
        <v>20</v>
      </c>
      <c r="N193" s="11" t="s">
        <v>20</v>
      </c>
      <c r="O193" s="11" t="s">
        <v>20</v>
      </c>
      <c r="P193" s="11"/>
    </row>
    <row r="194" s="3" customFormat="1" ht="34" customHeight="1" spans="1:16">
      <c r="A194" s="11" t="s">
        <v>1186</v>
      </c>
      <c r="B194" s="11">
        <f>B195</f>
        <v>1</v>
      </c>
      <c r="C194" s="11" t="s">
        <v>20</v>
      </c>
      <c r="D194" s="11" t="s">
        <v>20</v>
      </c>
      <c r="E194" s="11" t="s">
        <v>20</v>
      </c>
      <c r="F194" s="11" t="s">
        <v>20</v>
      </c>
      <c r="G194" s="11" t="s">
        <v>20</v>
      </c>
      <c r="H194" s="11" t="s">
        <v>20</v>
      </c>
      <c r="I194" s="22">
        <f t="shared" si="15"/>
        <v>1990.04</v>
      </c>
      <c r="J194" s="22">
        <f>J195</f>
        <v>1990.04</v>
      </c>
      <c r="K194" s="22"/>
      <c r="L194" s="22"/>
      <c r="M194" s="11" t="s">
        <v>20</v>
      </c>
      <c r="N194" s="11" t="s">
        <v>20</v>
      </c>
      <c r="O194" s="11" t="s">
        <v>20</v>
      </c>
      <c r="P194" s="11"/>
    </row>
    <row r="195" s="4" customFormat="1" ht="45" customHeight="1" spans="1:16">
      <c r="A195" s="11" t="s">
        <v>3181</v>
      </c>
      <c r="B195" s="11">
        <v>1</v>
      </c>
      <c r="C195" s="11" t="s">
        <v>24</v>
      </c>
      <c r="D195" s="11" t="s">
        <v>1187</v>
      </c>
      <c r="E195" s="11">
        <v>18</v>
      </c>
      <c r="F195" s="11" t="s">
        <v>3182</v>
      </c>
      <c r="G195" s="11"/>
      <c r="H195" s="11"/>
      <c r="I195" s="22">
        <f t="shared" si="15"/>
        <v>1990.04</v>
      </c>
      <c r="J195" s="22">
        <v>1990.04</v>
      </c>
      <c r="K195" s="22"/>
      <c r="L195" s="22"/>
      <c r="M195" s="11" t="s">
        <v>350</v>
      </c>
      <c r="N195" s="11" t="s">
        <v>42</v>
      </c>
      <c r="O195" s="11"/>
      <c r="P195" s="11"/>
    </row>
    <row r="196" s="3" customFormat="1" ht="34" customHeight="1" spans="1:16">
      <c r="A196" s="11" t="s">
        <v>1195</v>
      </c>
      <c r="B196" s="11"/>
      <c r="C196" s="11" t="s">
        <v>20</v>
      </c>
      <c r="D196" s="11" t="s">
        <v>20</v>
      </c>
      <c r="E196" s="11" t="s">
        <v>20</v>
      </c>
      <c r="F196" s="11" t="s">
        <v>20</v>
      </c>
      <c r="G196" s="11" t="s">
        <v>20</v>
      </c>
      <c r="H196" s="11" t="s">
        <v>20</v>
      </c>
      <c r="I196" s="22">
        <f t="shared" si="15"/>
        <v>0</v>
      </c>
      <c r="J196" s="22"/>
      <c r="K196" s="22"/>
      <c r="L196" s="22"/>
      <c r="M196" s="11" t="s">
        <v>20</v>
      </c>
      <c r="N196" s="11" t="s">
        <v>20</v>
      </c>
      <c r="O196" s="11" t="s">
        <v>20</v>
      </c>
      <c r="P196" s="11"/>
    </row>
    <row r="197" s="3" customFormat="1" ht="34" customHeight="1" spans="1:16">
      <c r="A197" s="11" t="s">
        <v>1196</v>
      </c>
      <c r="B197" s="11"/>
      <c r="C197" s="11" t="s">
        <v>20</v>
      </c>
      <c r="D197" s="11" t="s">
        <v>20</v>
      </c>
      <c r="E197" s="11" t="s">
        <v>20</v>
      </c>
      <c r="F197" s="11" t="s">
        <v>20</v>
      </c>
      <c r="G197" s="11" t="s">
        <v>20</v>
      </c>
      <c r="H197" s="11" t="s">
        <v>20</v>
      </c>
      <c r="I197" s="22">
        <f t="shared" si="15"/>
        <v>0</v>
      </c>
      <c r="J197" s="22"/>
      <c r="K197" s="22"/>
      <c r="L197" s="22"/>
      <c r="M197" s="11" t="s">
        <v>20</v>
      </c>
      <c r="N197" s="11" t="s">
        <v>20</v>
      </c>
      <c r="O197" s="11" t="s">
        <v>20</v>
      </c>
      <c r="P197" s="11"/>
    </row>
    <row r="198" s="3" customFormat="1" ht="34" customHeight="1" spans="1:16">
      <c r="A198" s="11" t="s">
        <v>1197</v>
      </c>
      <c r="B198" s="11">
        <v>0</v>
      </c>
      <c r="C198" s="11" t="s">
        <v>20</v>
      </c>
      <c r="D198" s="11" t="s">
        <v>20</v>
      </c>
      <c r="E198" s="11" t="s">
        <v>20</v>
      </c>
      <c r="F198" s="11" t="s">
        <v>20</v>
      </c>
      <c r="G198" s="11" t="s">
        <v>20</v>
      </c>
      <c r="H198" s="11" t="s">
        <v>20</v>
      </c>
      <c r="I198" s="22">
        <f t="shared" si="15"/>
        <v>0</v>
      </c>
      <c r="J198" s="22"/>
      <c r="K198" s="22"/>
      <c r="L198" s="22"/>
      <c r="M198" s="11" t="s">
        <v>20</v>
      </c>
      <c r="N198" s="11" t="s">
        <v>20</v>
      </c>
      <c r="O198" s="11" t="s">
        <v>20</v>
      </c>
      <c r="P198" s="11"/>
    </row>
    <row r="199" s="3" customFormat="1" ht="34" customHeight="1" spans="1:16">
      <c r="A199" s="11" t="s">
        <v>1198</v>
      </c>
      <c r="B199" s="11">
        <v>0</v>
      </c>
      <c r="C199" s="11" t="s">
        <v>20</v>
      </c>
      <c r="D199" s="11" t="s">
        <v>20</v>
      </c>
      <c r="E199" s="11" t="s">
        <v>20</v>
      </c>
      <c r="F199" s="11" t="s">
        <v>20</v>
      </c>
      <c r="G199" s="11" t="s">
        <v>20</v>
      </c>
      <c r="H199" s="11" t="s">
        <v>20</v>
      </c>
      <c r="I199" s="22">
        <f t="shared" si="15"/>
        <v>0</v>
      </c>
      <c r="J199" s="22"/>
      <c r="K199" s="22"/>
      <c r="L199" s="22"/>
      <c r="M199" s="11" t="s">
        <v>20</v>
      </c>
      <c r="N199" s="11" t="s">
        <v>20</v>
      </c>
      <c r="O199" s="11" t="s">
        <v>20</v>
      </c>
      <c r="P199" s="11"/>
    </row>
    <row r="200" s="3" customFormat="1" ht="34" customHeight="1" spans="1:16">
      <c r="A200" s="11" t="s">
        <v>1199</v>
      </c>
      <c r="B200" s="11"/>
      <c r="C200" s="11" t="s">
        <v>20</v>
      </c>
      <c r="D200" s="11" t="s">
        <v>20</v>
      </c>
      <c r="E200" s="11" t="s">
        <v>20</v>
      </c>
      <c r="F200" s="11" t="s">
        <v>20</v>
      </c>
      <c r="G200" s="11" t="s">
        <v>20</v>
      </c>
      <c r="H200" s="11" t="s">
        <v>20</v>
      </c>
      <c r="I200" s="22">
        <f t="shared" si="15"/>
        <v>0</v>
      </c>
      <c r="J200" s="22"/>
      <c r="K200" s="22"/>
      <c r="L200" s="22"/>
      <c r="M200" s="11" t="s">
        <v>20</v>
      </c>
      <c r="N200" s="11" t="s">
        <v>20</v>
      </c>
      <c r="O200" s="11" t="s">
        <v>20</v>
      </c>
      <c r="P200" s="11"/>
    </row>
    <row r="201" s="3" customFormat="1" ht="34" customHeight="1" spans="1:16">
      <c r="A201" s="10" t="s">
        <v>1200</v>
      </c>
      <c r="B201" s="10">
        <f>B202+B207+B230+B233</f>
        <v>41</v>
      </c>
      <c r="C201" s="10" t="s">
        <v>20</v>
      </c>
      <c r="D201" s="10" t="s">
        <v>20</v>
      </c>
      <c r="E201" s="10" t="s">
        <v>20</v>
      </c>
      <c r="F201" s="10" t="s">
        <v>20</v>
      </c>
      <c r="G201" s="10" t="s">
        <v>20</v>
      </c>
      <c r="H201" s="10" t="s">
        <v>20</v>
      </c>
      <c r="I201" s="20">
        <f t="shared" ref="I201:L201" si="26">I202+I207+I230+I233</f>
        <v>14066.96</v>
      </c>
      <c r="J201" s="20">
        <f t="shared" si="26"/>
        <v>5491.96</v>
      </c>
      <c r="K201" s="20">
        <f t="shared" si="26"/>
        <v>8575</v>
      </c>
      <c r="L201" s="20">
        <f t="shared" si="26"/>
        <v>0</v>
      </c>
      <c r="M201" s="10" t="s">
        <v>20</v>
      </c>
      <c r="N201" s="10" t="s">
        <v>20</v>
      </c>
      <c r="O201" s="10" t="s">
        <v>20</v>
      </c>
      <c r="P201" s="10"/>
    </row>
    <row r="202" s="3" customFormat="1" ht="34" customHeight="1" spans="1:16">
      <c r="A202" s="11" t="s">
        <v>1201</v>
      </c>
      <c r="B202" s="11">
        <f>B203+B206</f>
        <v>2</v>
      </c>
      <c r="C202" s="11" t="s">
        <v>20</v>
      </c>
      <c r="D202" s="11" t="s">
        <v>20</v>
      </c>
      <c r="E202" s="11" t="s">
        <v>20</v>
      </c>
      <c r="F202" s="11" t="s">
        <v>20</v>
      </c>
      <c r="G202" s="11" t="s">
        <v>20</v>
      </c>
      <c r="H202" s="11" t="s">
        <v>20</v>
      </c>
      <c r="I202" s="22">
        <f t="shared" ref="I202:L202" si="27">I203+I206</f>
        <v>1119</v>
      </c>
      <c r="J202" s="22">
        <f t="shared" si="27"/>
        <v>119</v>
      </c>
      <c r="K202" s="22">
        <f t="shared" si="27"/>
        <v>1000</v>
      </c>
      <c r="L202" s="22">
        <f t="shared" si="27"/>
        <v>0</v>
      </c>
      <c r="M202" s="11" t="s">
        <v>20</v>
      </c>
      <c r="N202" s="11" t="s">
        <v>20</v>
      </c>
      <c r="O202" s="11" t="s">
        <v>20</v>
      </c>
      <c r="P202" s="11"/>
    </row>
    <row r="203" s="3" customFormat="1" ht="34" customHeight="1" spans="1:16">
      <c r="A203" s="11" t="s">
        <v>1202</v>
      </c>
      <c r="B203" s="11">
        <f>SUM(B204:B205)</f>
        <v>2</v>
      </c>
      <c r="C203" s="11" t="s">
        <v>20</v>
      </c>
      <c r="D203" s="11" t="s">
        <v>20</v>
      </c>
      <c r="E203" s="11" t="s">
        <v>20</v>
      </c>
      <c r="F203" s="11" t="s">
        <v>20</v>
      </c>
      <c r="G203" s="11" t="s">
        <v>20</v>
      </c>
      <c r="H203" s="11" t="s">
        <v>20</v>
      </c>
      <c r="I203" s="22">
        <f t="shared" si="15"/>
        <v>1119</v>
      </c>
      <c r="J203" s="22">
        <f t="shared" ref="I203:L203" si="28">SUM(J204:J205)</f>
        <v>119</v>
      </c>
      <c r="K203" s="22">
        <f t="shared" si="28"/>
        <v>1000</v>
      </c>
      <c r="L203" s="22">
        <f t="shared" si="28"/>
        <v>0</v>
      </c>
      <c r="M203" s="11" t="s">
        <v>20</v>
      </c>
      <c r="N203" s="11" t="s">
        <v>20</v>
      </c>
      <c r="O203" s="11" t="s">
        <v>20</v>
      </c>
      <c r="P203" s="11"/>
    </row>
    <row r="204" s="4" customFormat="1" ht="46" customHeight="1" spans="1:16">
      <c r="A204" s="11" t="s">
        <v>3183</v>
      </c>
      <c r="B204" s="11">
        <v>1</v>
      </c>
      <c r="C204" s="11" t="s">
        <v>24</v>
      </c>
      <c r="D204" s="11" t="s">
        <v>1205</v>
      </c>
      <c r="E204" s="11">
        <v>10000</v>
      </c>
      <c r="F204" s="11" t="s">
        <v>1209</v>
      </c>
      <c r="G204" s="11" t="s">
        <v>70</v>
      </c>
      <c r="H204" s="11">
        <v>2023</v>
      </c>
      <c r="I204" s="22">
        <f t="shared" si="15"/>
        <v>1000</v>
      </c>
      <c r="J204" s="22"/>
      <c r="K204" s="22">
        <v>1000</v>
      </c>
      <c r="L204" s="22"/>
      <c r="M204" s="11" t="s">
        <v>1207</v>
      </c>
      <c r="N204" s="11" t="s">
        <v>48</v>
      </c>
      <c r="O204" s="11" t="s">
        <v>35</v>
      </c>
      <c r="P204" s="11"/>
    </row>
    <row r="205" s="4" customFormat="1" ht="46" customHeight="1" spans="1:16">
      <c r="A205" s="11" t="s">
        <v>1204</v>
      </c>
      <c r="B205" s="11">
        <v>1</v>
      </c>
      <c r="C205" s="11" t="s">
        <v>24</v>
      </c>
      <c r="D205" s="11" t="s">
        <v>74</v>
      </c>
      <c r="E205" s="11">
        <v>1</v>
      </c>
      <c r="F205" s="11" t="s">
        <v>3184</v>
      </c>
      <c r="G205" s="11" t="s">
        <v>70</v>
      </c>
      <c r="H205" s="11">
        <v>2023</v>
      </c>
      <c r="I205" s="11">
        <f t="shared" si="15"/>
        <v>119</v>
      </c>
      <c r="J205" s="22">
        <v>119</v>
      </c>
      <c r="K205" s="22"/>
      <c r="L205" s="22"/>
      <c r="M205" s="11" t="s">
        <v>1207</v>
      </c>
      <c r="N205" s="11" t="s">
        <v>42</v>
      </c>
      <c r="O205" s="11" t="s">
        <v>35</v>
      </c>
      <c r="P205" s="11"/>
    </row>
    <row r="206" s="3" customFormat="1" ht="34" customHeight="1" spans="1:16">
      <c r="A206" s="11" t="s">
        <v>1210</v>
      </c>
      <c r="B206" s="11"/>
      <c r="C206" s="11" t="s">
        <v>20</v>
      </c>
      <c r="D206" s="11" t="s">
        <v>20</v>
      </c>
      <c r="E206" s="11" t="s">
        <v>20</v>
      </c>
      <c r="F206" s="11" t="s">
        <v>20</v>
      </c>
      <c r="G206" s="11" t="s">
        <v>20</v>
      </c>
      <c r="H206" s="11" t="s">
        <v>20</v>
      </c>
      <c r="I206" s="22">
        <f t="shared" si="15"/>
        <v>0</v>
      </c>
      <c r="J206" s="22">
        <v>0</v>
      </c>
      <c r="K206" s="22"/>
      <c r="L206" s="22"/>
      <c r="M206" s="11" t="s">
        <v>20</v>
      </c>
      <c r="N206" s="11" t="s">
        <v>20</v>
      </c>
      <c r="O206" s="11" t="s">
        <v>20</v>
      </c>
      <c r="P206" s="11"/>
    </row>
    <row r="207" s="3" customFormat="1" ht="34" customHeight="1" spans="1:16">
      <c r="A207" s="11" t="s">
        <v>1211</v>
      </c>
      <c r="B207" s="11">
        <f>B208+B229</f>
        <v>20</v>
      </c>
      <c r="C207" s="11" t="s">
        <v>20</v>
      </c>
      <c r="D207" s="11" t="s">
        <v>20</v>
      </c>
      <c r="E207" s="11" t="s">
        <v>20</v>
      </c>
      <c r="F207" s="11" t="s">
        <v>20</v>
      </c>
      <c r="G207" s="11" t="s">
        <v>20</v>
      </c>
      <c r="H207" s="11" t="s">
        <v>20</v>
      </c>
      <c r="I207" s="22">
        <f t="shared" si="15"/>
        <v>1075</v>
      </c>
      <c r="J207" s="22">
        <f t="shared" ref="J207:L207" si="29">J208+J229</f>
        <v>0</v>
      </c>
      <c r="K207" s="22">
        <f t="shared" si="29"/>
        <v>1075</v>
      </c>
      <c r="L207" s="22">
        <f t="shared" si="29"/>
        <v>0</v>
      </c>
      <c r="M207" s="11" t="s">
        <v>20</v>
      </c>
      <c r="N207" s="11" t="s">
        <v>20</v>
      </c>
      <c r="O207" s="11" t="s">
        <v>20</v>
      </c>
      <c r="P207" s="11"/>
    </row>
    <row r="208" s="3" customFormat="1" ht="34" customHeight="1" spans="1:16">
      <c r="A208" s="11" t="s">
        <v>1212</v>
      </c>
      <c r="B208" s="11">
        <f>SUM(B209:B228)</f>
        <v>20</v>
      </c>
      <c r="C208" s="11" t="s">
        <v>20</v>
      </c>
      <c r="D208" s="11" t="s">
        <v>20</v>
      </c>
      <c r="E208" s="11" t="s">
        <v>20</v>
      </c>
      <c r="F208" s="11" t="s">
        <v>20</v>
      </c>
      <c r="G208" s="11" t="s">
        <v>20</v>
      </c>
      <c r="H208" s="11" t="s">
        <v>20</v>
      </c>
      <c r="I208" s="22">
        <f t="shared" si="15"/>
        <v>1075</v>
      </c>
      <c r="J208" s="22">
        <f t="shared" ref="I208:L208" si="30">SUM(J209:J228)</f>
        <v>0</v>
      </c>
      <c r="K208" s="22">
        <f t="shared" si="30"/>
        <v>1075</v>
      </c>
      <c r="L208" s="22">
        <f t="shared" si="30"/>
        <v>0</v>
      </c>
      <c r="M208" s="11" t="s">
        <v>20</v>
      </c>
      <c r="N208" s="11" t="s">
        <v>20</v>
      </c>
      <c r="O208" s="11" t="s">
        <v>20</v>
      </c>
      <c r="P208" s="11"/>
    </row>
    <row r="209" s="4" customFormat="1" ht="36" customHeight="1" spans="1:16">
      <c r="A209" s="11" t="s">
        <v>3185</v>
      </c>
      <c r="B209" s="11">
        <v>1</v>
      </c>
      <c r="C209" s="11" t="s">
        <v>587</v>
      </c>
      <c r="D209" s="11" t="s">
        <v>1167</v>
      </c>
      <c r="E209" s="11">
        <v>670</v>
      </c>
      <c r="F209" s="11" t="s">
        <v>2938</v>
      </c>
      <c r="G209" s="11" t="s">
        <v>194</v>
      </c>
      <c r="H209" s="11">
        <v>2023</v>
      </c>
      <c r="I209" s="22">
        <f t="shared" ref="I209:I274" si="31">J209+K209+L209</f>
        <v>100.5</v>
      </c>
      <c r="J209" s="22"/>
      <c r="K209" s="22">
        <v>100.5</v>
      </c>
      <c r="L209" s="22"/>
      <c r="M209" s="11" t="s">
        <v>1207</v>
      </c>
      <c r="N209" s="11" t="s">
        <v>42</v>
      </c>
      <c r="O209" s="11" t="s">
        <v>35</v>
      </c>
      <c r="P209" s="11"/>
    </row>
    <row r="210" s="4" customFormat="1" ht="36" customHeight="1" spans="1:16">
      <c r="A210" s="11" t="s">
        <v>3186</v>
      </c>
      <c r="B210" s="11">
        <v>1</v>
      </c>
      <c r="C210" s="11" t="s">
        <v>587</v>
      </c>
      <c r="D210" s="11" t="s">
        <v>1167</v>
      </c>
      <c r="E210" s="11">
        <v>578</v>
      </c>
      <c r="F210" s="11" t="s">
        <v>3187</v>
      </c>
      <c r="G210" s="11" t="s">
        <v>58</v>
      </c>
      <c r="H210" s="11">
        <v>2023</v>
      </c>
      <c r="I210" s="22">
        <f t="shared" si="31"/>
        <v>86.7</v>
      </c>
      <c r="J210" s="22"/>
      <c r="K210" s="22">
        <v>86.7</v>
      </c>
      <c r="L210" s="22"/>
      <c r="M210" s="11" t="s">
        <v>1207</v>
      </c>
      <c r="N210" s="11" t="s">
        <v>42</v>
      </c>
      <c r="O210" s="11" t="s">
        <v>35</v>
      </c>
      <c r="P210" s="11"/>
    </row>
    <row r="211" s="4" customFormat="1" ht="36" customHeight="1" spans="1:16">
      <c r="A211" s="11" t="s">
        <v>3188</v>
      </c>
      <c r="B211" s="11">
        <v>1</v>
      </c>
      <c r="C211" s="11" t="s">
        <v>587</v>
      </c>
      <c r="D211" s="11" t="s">
        <v>1167</v>
      </c>
      <c r="E211" s="11">
        <v>592</v>
      </c>
      <c r="F211" s="11" t="s">
        <v>3189</v>
      </c>
      <c r="G211" s="11" t="s">
        <v>32</v>
      </c>
      <c r="H211" s="11">
        <v>2023</v>
      </c>
      <c r="I211" s="22">
        <f t="shared" si="31"/>
        <v>88.8</v>
      </c>
      <c r="J211" s="22"/>
      <c r="K211" s="22">
        <v>88.8</v>
      </c>
      <c r="L211" s="22"/>
      <c r="M211" s="11" t="s">
        <v>1207</v>
      </c>
      <c r="N211" s="11" t="s">
        <v>42</v>
      </c>
      <c r="O211" s="11" t="s">
        <v>35</v>
      </c>
      <c r="P211" s="11"/>
    </row>
    <row r="212" s="4" customFormat="1" ht="36" customHeight="1" spans="1:16">
      <c r="A212" s="11" t="s">
        <v>3190</v>
      </c>
      <c r="B212" s="11">
        <v>1</v>
      </c>
      <c r="C212" s="11" t="s">
        <v>587</v>
      </c>
      <c r="D212" s="11" t="s">
        <v>1167</v>
      </c>
      <c r="E212" s="11">
        <v>313</v>
      </c>
      <c r="F212" s="11" t="s">
        <v>3191</v>
      </c>
      <c r="G212" s="11" t="s">
        <v>229</v>
      </c>
      <c r="H212" s="11">
        <v>2023</v>
      </c>
      <c r="I212" s="22">
        <f t="shared" si="31"/>
        <v>46.95</v>
      </c>
      <c r="J212" s="22"/>
      <c r="K212" s="22">
        <v>46.95</v>
      </c>
      <c r="L212" s="22"/>
      <c r="M212" s="11" t="s">
        <v>1207</v>
      </c>
      <c r="N212" s="11" t="s">
        <v>42</v>
      </c>
      <c r="O212" s="11" t="s">
        <v>35</v>
      </c>
      <c r="P212" s="11"/>
    </row>
    <row r="213" s="4" customFormat="1" ht="36" customHeight="1" spans="1:16">
      <c r="A213" s="11" t="s">
        <v>3192</v>
      </c>
      <c r="B213" s="11">
        <v>1</v>
      </c>
      <c r="C213" s="11" t="s">
        <v>587</v>
      </c>
      <c r="D213" s="11" t="s">
        <v>1167</v>
      </c>
      <c r="E213" s="11">
        <v>476</v>
      </c>
      <c r="F213" s="11" t="s">
        <v>3193</v>
      </c>
      <c r="G213" s="11" t="s">
        <v>159</v>
      </c>
      <c r="H213" s="11">
        <v>2023</v>
      </c>
      <c r="I213" s="22">
        <f t="shared" si="31"/>
        <v>71.4</v>
      </c>
      <c r="J213" s="22"/>
      <c r="K213" s="22">
        <v>71.4</v>
      </c>
      <c r="L213" s="22"/>
      <c r="M213" s="11" t="s">
        <v>1207</v>
      </c>
      <c r="N213" s="11" t="s">
        <v>42</v>
      </c>
      <c r="O213" s="11" t="s">
        <v>35</v>
      </c>
      <c r="P213" s="11"/>
    </row>
    <row r="214" s="4" customFormat="1" ht="36" customHeight="1" spans="1:16">
      <c r="A214" s="11" t="s">
        <v>3194</v>
      </c>
      <c r="B214" s="11">
        <v>1</v>
      </c>
      <c r="C214" s="11" t="s">
        <v>587</v>
      </c>
      <c r="D214" s="11" t="s">
        <v>1167</v>
      </c>
      <c r="E214" s="11">
        <v>299</v>
      </c>
      <c r="F214" s="11" t="s">
        <v>3195</v>
      </c>
      <c r="G214" s="11" t="s">
        <v>188</v>
      </c>
      <c r="H214" s="11">
        <v>2023</v>
      </c>
      <c r="I214" s="22">
        <f t="shared" si="31"/>
        <v>44.85</v>
      </c>
      <c r="J214" s="22"/>
      <c r="K214" s="22">
        <v>44.85</v>
      </c>
      <c r="L214" s="22"/>
      <c r="M214" s="11" t="s">
        <v>1207</v>
      </c>
      <c r="N214" s="11" t="s">
        <v>42</v>
      </c>
      <c r="O214" s="11" t="s">
        <v>35</v>
      </c>
      <c r="P214" s="11"/>
    </row>
    <row r="215" s="4" customFormat="1" ht="36" customHeight="1" spans="1:16">
      <c r="A215" s="11" t="s">
        <v>3196</v>
      </c>
      <c r="B215" s="11">
        <v>1</v>
      </c>
      <c r="C215" s="11" t="s">
        <v>587</v>
      </c>
      <c r="D215" s="11" t="s">
        <v>1167</v>
      </c>
      <c r="E215" s="11">
        <v>204</v>
      </c>
      <c r="F215" s="11" t="s">
        <v>3197</v>
      </c>
      <c r="G215" s="11" t="s">
        <v>176</v>
      </c>
      <c r="H215" s="11">
        <v>2023</v>
      </c>
      <c r="I215" s="22">
        <f t="shared" si="31"/>
        <v>30.6</v>
      </c>
      <c r="J215" s="22"/>
      <c r="K215" s="22">
        <v>30.6</v>
      </c>
      <c r="L215" s="22"/>
      <c r="M215" s="11" t="s">
        <v>1207</v>
      </c>
      <c r="N215" s="11" t="s">
        <v>42</v>
      </c>
      <c r="O215" s="11" t="s">
        <v>35</v>
      </c>
      <c r="P215" s="11"/>
    </row>
    <row r="216" s="4" customFormat="1" ht="36" customHeight="1" spans="1:16">
      <c r="A216" s="11" t="s">
        <v>3198</v>
      </c>
      <c r="B216" s="11">
        <v>1</v>
      </c>
      <c r="C216" s="11" t="s">
        <v>587</v>
      </c>
      <c r="D216" s="11" t="s">
        <v>1167</v>
      </c>
      <c r="E216" s="11">
        <v>503</v>
      </c>
      <c r="F216" s="11" t="s">
        <v>3199</v>
      </c>
      <c r="G216" s="11" t="s">
        <v>168</v>
      </c>
      <c r="H216" s="11">
        <v>2023</v>
      </c>
      <c r="I216" s="22">
        <f t="shared" si="31"/>
        <v>75.45</v>
      </c>
      <c r="J216" s="22"/>
      <c r="K216" s="22">
        <v>75.45</v>
      </c>
      <c r="L216" s="22"/>
      <c r="M216" s="11" t="s">
        <v>1207</v>
      </c>
      <c r="N216" s="11" t="s">
        <v>42</v>
      </c>
      <c r="O216" s="11" t="s">
        <v>35</v>
      </c>
      <c r="P216" s="11"/>
    </row>
    <row r="217" s="4" customFormat="1" ht="36" customHeight="1" spans="1:16">
      <c r="A217" s="11" t="s">
        <v>3200</v>
      </c>
      <c r="B217" s="11">
        <v>1</v>
      </c>
      <c r="C217" s="11" t="s">
        <v>587</v>
      </c>
      <c r="D217" s="11" t="s">
        <v>1167</v>
      </c>
      <c r="E217" s="11">
        <v>340</v>
      </c>
      <c r="F217" s="11" t="s">
        <v>3201</v>
      </c>
      <c r="G217" s="11" t="s">
        <v>162</v>
      </c>
      <c r="H217" s="11">
        <v>2023</v>
      </c>
      <c r="I217" s="22">
        <f t="shared" si="31"/>
        <v>51</v>
      </c>
      <c r="J217" s="22"/>
      <c r="K217" s="22">
        <v>51</v>
      </c>
      <c r="L217" s="22"/>
      <c r="M217" s="11" t="s">
        <v>1207</v>
      </c>
      <c r="N217" s="11" t="s">
        <v>42</v>
      </c>
      <c r="O217" s="11" t="s">
        <v>35</v>
      </c>
      <c r="P217" s="11"/>
    </row>
    <row r="218" s="4" customFormat="1" ht="36" customHeight="1" spans="1:16">
      <c r="A218" s="11" t="s">
        <v>3202</v>
      </c>
      <c r="B218" s="11">
        <v>1</v>
      </c>
      <c r="C218" s="11" t="s">
        <v>587</v>
      </c>
      <c r="D218" s="11" t="s">
        <v>1167</v>
      </c>
      <c r="E218" s="11">
        <v>224</v>
      </c>
      <c r="F218" s="11" t="s">
        <v>3203</v>
      </c>
      <c r="G218" s="11" t="s">
        <v>303</v>
      </c>
      <c r="H218" s="11">
        <v>2023</v>
      </c>
      <c r="I218" s="22">
        <f t="shared" si="31"/>
        <v>33.6</v>
      </c>
      <c r="J218" s="22"/>
      <c r="K218" s="22">
        <v>33.6</v>
      </c>
      <c r="L218" s="22"/>
      <c r="M218" s="11" t="s">
        <v>1207</v>
      </c>
      <c r="N218" s="11" t="s">
        <v>42</v>
      </c>
      <c r="O218" s="11" t="s">
        <v>35</v>
      </c>
      <c r="P218" s="11"/>
    </row>
    <row r="219" s="4" customFormat="1" ht="36" customHeight="1" spans="1:16">
      <c r="A219" s="11" t="s">
        <v>3204</v>
      </c>
      <c r="B219" s="11">
        <v>1</v>
      </c>
      <c r="C219" s="11" t="s">
        <v>587</v>
      </c>
      <c r="D219" s="11" t="s">
        <v>1167</v>
      </c>
      <c r="E219" s="11">
        <v>354</v>
      </c>
      <c r="F219" s="11" t="s">
        <v>3205</v>
      </c>
      <c r="G219" s="11" t="s">
        <v>173</v>
      </c>
      <c r="H219" s="11">
        <v>2023</v>
      </c>
      <c r="I219" s="22">
        <f t="shared" si="31"/>
        <v>53.1</v>
      </c>
      <c r="J219" s="22"/>
      <c r="K219" s="22">
        <v>53.1</v>
      </c>
      <c r="L219" s="22"/>
      <c r="M219" s="11" t="s">
        <v>1207</v>
      </c>
      <c r="N219" s="11" t="s">
        <v>42</v>
      </c>
      <c r="O219" s="11" t="s">
        <v>35</v>
      </c>
      <c r="P219" s="11"/>
    </row>
    <row r="220" s="4" customFormat="1" ht="36" customHeight="1" spans="1:16">
      <c r="A220" s="11" t="s">
        <v>3206</v>
      </c>
      <c r="B220" s="11">
        <v>1</v>
      </c>
      <c r="C220" s="11" t="s">
        <v>587</v>
      </c>
      <c r="D220" s="11" t="s">
        <v>1167</v>
      </c>
      <c r="E220" s="11">
        <v>643</v>
      </c>
      <c r="F220" s="11" t="s">
        <v>3207</v>
      </c>
      <c r="G220" s="11" t="s">
        <v>257</v>
      </c>
      <c r="H220" s="11">
        <v>2023</v>
      </c>
      <c r="I220" s="22">
        <f t="shared" si="31"/>
        <v>96.45</v>
      </c>
      <c r="J220" s="22"/>
      <c r="K220" s="22">
        <v>96.45</v>
      </c>
      <c r="L220" s="22"/>
      <c r="M220" s="11" t="s">
        <v>1207</v>
      </c>
      <c r="N220" s="11" t="s">
        <v>42</v>
      </c>
      <c r="O220" s="11" t="s">
        <v>35</v>
      </c>
      <c r="P220" s="11"/>
    </row>
    <row r="221" s="4" customFormat="1" ht="36" customHeight="1" spans="1:16">
      <c r="A221" s="11" t="s">
        <v>3208</v>
      </c>
      <c r="B221" s="11">
        <v>1</v>
      </c>
      <c r="C221" s="11" t="s">
        <v>587</v>
      </c>
      <c r="D221" s="11" t="s">
        <v>1167</v>
      </c>
      <c r="E221" s="11">
        <v>408</v>
      </c>
      <c r="F221" s="11" t="s">
        <v>3209</v>
      </c>
      <c r="G221" s="11" t="s">
        <v>179</v>
      </c>
      <c r="H221" s="11">
        <v>2023</v>
      </c>
      <c r="I221" s="22">
        <f t="shared" si="31"/>
        <v>61.2</v>
      </c>
      <c r="J221" s="22"/>
      <c r="K221" s="22">
        <v>61.2</v>
      </c>
      <c r="L221" s="22"/>
      <c r="M221" s="11" t="s">
        <v>1207</v>
      </c>
      <c r="N221" s="11" t="s">
        <v>42</v>
      </c>
      <c r="O221" s="11" t="s">
        <v>35</v>
      </c>
      <c r="P221" s="11"/>
    </row>
    <row r="222" s="4" customFormat="1" ht="36" customHeight="1" spans="1:16">
      <c r="A222" s="11" t="s">
        <v>3210</v>
      </c>
      <c r="B222" s="11">
        <v>1</v>
      </c>
      <c r="C222" s="11" t="s">
        <v>587</v>
      </c>
      <c r="D222" s="11" t="s">
        <v>1167</v>
      </c>
      <c r="E222" s="11">
        <v>258</v>
      </c>
      <c r="F222" s="11" t="s">
        <v>3211</v>
      </c>
      <c r="G222" s="11" t="s">
        <v>165</v>
      </c>
      <c r="H222" s="11">
        <v>2023</v>
      </c>
      <c r="I222" s="22">
        <f t="shared" si="31"/>
        <v>38.7</v>
      </c>
      <c r="J222" s="22"/>
      <c r="K222" s="22">
        <v>38.7</v>
      </c>
      <c r="L222" s="22"/>
      <c r="M222" s="11" t="s">
        <v>1207</v>
      </c>
      <c r="N222" s="11" t="s">
        <v>42</v>
      </c>
      <c r="O222" s="11" t="s">
        <v>35</v>
      </c>
      <c r="P222" s="11"/>
    </row>
    <row r="223" s="4" customFormat="1" ht="36" customHeight="1" spans="1:16">
      <c r="A223" s="11" t="s">
        <v>3212</v>
      </c>
      <c r="B223" s="11">
        <v>1</v>
      </c>
      <c r="C223" s="11" t="s">
        <v>587</v>
      </c>
      <c r="D223" s="11" t="s">
        <v>1167</v>
      </c>
      <c r="E223" s="11">
        <v>163</v>
      </c>
      <c r="F223" s="11" t="s">
        <v>3213</v>
      </c>
      <c r="G223" s="11" t="s">
        <v>185</v>
      </c>
      <c r="H223" s="11">
        <v>2023</v>
      </c>
      <c r="I223" s="22">
        <f t="shared" si="31"/>
        <v>24.45</v>
      </c>
      <c r="J223" s="22"/>
      <c r="K223" s="22">
        <v>24.45</v>
      </c>
      <c r="L223" s="22"/>
      <c r="M223" s="11" t="s">
        <v>1207</v>
      </c>
      <c r="N223" s="11" t="s">
        <v>42</v>
      </c>
      <c r="O223" s="11" t="s">
        <v>35</v>
      </c>
      <c r="P223" s="11"/>
    </row>
    <row r="224" s="4" customFormat="1" ht="36" customHeight="1" spans="1:16">
      <c r="A224" s="11" t="s">
        <v>3214</v>
      </c>
      <c r="B224" s="11">
        <v>1</v>
      </c>
      <c r="C224" s="11" t="s">
        <v>587</v>
      </c>
      <c r="D224" s="11" t="s">
        <v>1167</v>
      </c>
      <c r="E224" s="11">
        <v>156</v>
      </c>
      <c r="F224" s="11" t="s">
        <v>3215</v>
      </c>
      <c r="G224" s="11" t="s">
        <v>191</v>
      </c>
      <c r="H224" s="11">
        <v>2023</v>
      </c>
      <c r="I224" s="22">
        <f t="shared" si="31"/>
        <v>23.4</v>
      </c>
      <c r="J224" s="22"/>
      <c r="K224" s="22">
        <v>23.4</v>
      </c>
      <c r="L224" s="22"/>
      <c r="M224" s="11" t="s">
        <v>1207</v>
      </c>
      <c r="N224" s="11" t="s">
        <v>42</v>
      </c>
      <c r="O224" s="11" t="s">
        <v>35</v>
      </c>
      <c r="P224" s="11"/>
    </row>
    <row r="225" s="4" customFormat="1" ht="36" customHeight="1" spans="1:16">
      <c r="A225" s="11" t="s">
        <v>3216</v>
      </c>
      <c r="B225" s="11">
        <v>1</v>
      </c>
      <c r="C225" s="11" t="s">
        <v>587</v>
      </c>
      <c r="D225" s="11" t="s">
        <v>1167</v>
      </c>
      <c r="E225" s="11">
        <v>252</v>
      </c>
      <c r="F225" s="11" t="s">
        <v>3217</v>
      </c>
      <c r="G225" s="11" t="s">
        <v>182</v>
      </c>
      <c r="H225" s="11">
        <v>2023</v>
      </c>
      <c r="I225" s="22">
        <f t="shared" si="31"/>
        <v>37.8</v>
      </c>
      <c r="J225" s="22"/>
      <c r="K225" s="22">
        <v>37.8</v>
      </c>
      <c r="L225" s="22"/>
      <c r="M225" s="11" t="s">
        <v>1207</v>
      </c>
      <c r="N225" s="11" t="s">
        <v>42</v>
      </c>
      <c r="O225" s="11" t="s">
        <v>35</v>
      </c>
      <c r="P225" s="11"/>
    </row>
    <row r="226" s="4" customFormat="1" ht="36" customHeight="1" spans="1:16">
      <c r="A226" s="11" t="s">
        <v>3218</v>
      </c>
      <c r="B226" s="11">
        <v>1</v>
      </c>
      <c r="C226" s="11" t="s">
        <v>587</v>
      </c>
      <c r="D226" s="11" t="s">
        <v>1167</v>
      </c>
      <c r="E226" s="11">
        <v>367</v>
      </c>
      <c r="F226" s="11" t="s">
        <v>3219</v>
      </c>
      <c r="G226" s="11" t="s">
        <v>425</v>
      </c>
      <c r="H226" s="11">
        <v>2023</v>
      </c>
      <c r="I226" s="22">
        <f t="shared" si="31"/>
        <v>55.05</v>
      </c>
      <c r="J226" s="22"/>
      <c r="K226" s="22">
        <v>55.05</v>
      </c>
      <c r="L226" s="22"/>
      <c r="M226" s="11" t="s">
        <v>1207</v>
      </c>
      <c r="N226" s="11" t="s">
        <v>42</v>
      </c>
      <c r="O226" s="11" t="s">
        <v>35</v>
      </c>
      <c r="P226" s="11"/>
    </row>
    <row r="227" s="4" customFormat="1" ht="39" customHeight="1" spans="1:16">
      <c r="A227" s="11" t="s">
        <v>1176</v>
      </c>
      <c r="B227" s="11">
        <v>1</v>
      </c>
      <c r="C227" s="11" t="s">
        <v>587</v>
      </c>
      <c r="D227" s="11" t="s">
        <v>1167</v>
      </c>
      <c r="E227" s="11">
        <v>270</v>
      </c>
      <c r="F227" s="11" t="s">
        <v>1252</v>
      </c>
      <c r="G227" s="11" t="s">
        <v>964</v>
      </c>
      <c r="H227" s="11">
        <v>2023</v>
      </c>
      <c r="I227" s="22">
        <f t="shared" si="31"/>
        <v>40</v>
      </c>
      <c r="J227" s="22"/>
      <c r="K227" s="22">
        <v>40</v>
      </c>
      <c r="L227" s="22"/>
      <c r="M227" s="11" t="s">
        <v>1207</v>
      </c>
      <c r="N227" s="11" t="s">
        <v>42</v>
      </c>
      <c r="O227" s="11" t="s">
        <v>35</v>
      </c>
      <c r="P227" s="11"/>
    </row>
    <row r="228" s="4" customFormat="1" ht="67" customHeight="1" spans="1:16">
      <c r="A228" s="11" t="s">
        <v>1176</v>
      </c>
      <c r="B228" s="11">
        <v>1</v>
      </c>
      <c r="C228" s="11" t="s">
        <v>587</v>
      </c>
      <c r="D228" s="11" t="s">
        <v>1167</v>
      </c>
      <c r="E228" s="11">
        <v>700</v>
      </c>
      <c r="F228" s="11" t="s">
        <v>1253</v>
      </c>
      <c r="G228" s="11" t="s">
        <v>964</v>
      </c>
      <c r="H228" s="11">
        <v>2023</v>
      </c>
      <c r="I228" s="22">
        <f t="shared" si="31"/>
        <v>15</v>
      </c>
      <c r="J228" s="22"/>
      <c r="K228" s="22">
        <v>15</v>
      </c>
      <c r="L228" s="22"/>
      <c r="M228" s="11" t="s">
        <v>33</v>
      </c>
      <c r="N228" s="11" t="s">
        <v>48</v>
      </c>
      <c r="O228" s="11" t="s">
        <v>35</v>
      </c>
      <c r="P228" s="11"/>
    </row>
    <row r="229" s="3" customFormat="1" ht="34" customHeight="1" spans="1:16">
      <c r="A229" s="11" t="s">
        <v>1254</v>
      </c>
      <c r="B229" s="11"/>
      <c r="C229" s="11" t="s">
        <v>20</v>
      </c>
      <c r="D229" s="11" t="s">
        <v>20</v>
      </c>
      <c r="E229" s="11" t="s">
        <v>20</v>
      </c>
      <c r="F229" s="11" t="s">
        <v>20</v>
      </c>
      <c r="G229" s="11" t="s">
        <v>20</v>
      </c>
      <c r="H229" s="11" t="s">
        <v>20</v>
      </c>
      <c r="I229" s="22">
        <f t="shared" si="31"/>
        <v>0</v>
      </c>
      <c r="J229" s="22"/>
      <c r="K229" s="22"/>
      <c r="L229" s="22"/>
      <c r="M229" s="11" t="s">
        <v>20</v>
      </c>
      <c r="N229" s="11" t="s">
        <v>20</v>
      </c>
      <c r="O229" s="11" t="s">
        <v>20</v>
      </c>
      <c r="P229" s="11"/>
    </row>
    <row r="230" s="3" customFormat="1" ht="34" customHeight="1" spans="1:16">
      <c r="A230" s="11" t="s">
        <v>1255</v>
      </c>
      <c r="B230" s="11">
        <f>SUM(B231:B232)</f>
        <v>0</v>
      </c>
      <c r="C230" s="11" t="s">
        <v>20</v>
      </c>
      <c r="D230" s="11" t="s">
        <v>20</v>
      </c>
      <c r="E230" s="11" t="s">
        <v>20</v>
      </c>
      <c r="F230" s="11" t="s">
        <v>20</v>
      </c>
      <c r="G230" s="11" t="s">
        <v>20</v>
      </c>
      <c r="H230" s="11" t="s">
        <v>20</v>
      </c>
      <c r="I230" s="22">
        <f t="shared" si="31"/>
        <v>0</v>
      </c>
      <c r="J230" s="22">
        <f>SUM(J231:J232)</f>
        <v>0</v>
      </c>
      <c r="K230" s="22"/>
      <c r="L230" s="22"/>
      <c r="M230" s="11" t="s">
        <v>20</v>
      </c>
      <c r="N230" s="11" t="s">
        <v>20</v>
      </c>
      <c r="O230" s="11" t="s">
        <v>20</v>
      </c>
      <c r="P230" s="11"/>
    </row>
    <row r="231" s="3" customFormat="1" ht="34" customHeight="1" spans="1:16">
      <c r="A231" s="11" t="s">
        <v>1256</v>
      </c>
      <c r="B231" s="11"/>
      <c r="C231" s="11" t="s">
        <v>20</v>
      </c>
      <c r="D231" s="11" t="s">
        <v>20</v>
      </c>
      <c r="E231" s="11" t="s">
        <v>20</v>
      </c>
      <c r="F231" s="11" t="s">
        <v>20</v>
      </c>
      <c r="G231" s="11" t="s">
        <v>20</v>
      </c>
      <c r="H231" s="11" t="s">
        <v>20</v>
      </c>
      <c r="I231" s="22">
        <f t="shared" si="31"/>
        <v>0</v>
      </c>
      <c r="J231" s="22">
        <v>0</v>
      </c>
      <c r="K231" s="22"/>
      <c r="L231" s="22"/>
      <c r="M231" s="11" t="s">
        <v>20</v>
      </c>
      <c r="N231" s="11" t="s">
        <v>20</v>
      </c>
      <c r="O231" s="11" t="s">
        <v>20</v>
      </c>
      <c r="P231" s="11"/>
    </row>
    <row r="232" s="3" customFormat="1" ht="34" customHeight="1" spans="1:16">
      <c r="A232" s="11" t="s">
        <v>1258</v>
      </c>
      <c r="B232" s="11"/>
      <c r="C232" s="11" t="s">
        <v>20</v>
      </c>
      <c r="D232" s="11" t="s">
        <v>20</v>
      </c>
      <c r="E232" s="11" t="s">
        <v>20</v>
      </c>
      <c r="F232" s="11" t="s">
        <v>20</v>
      </c>
      <c r="G232" s="11" t="s">
        <v>20</v>
      </c>
      <c r="H232" s="11" t="s">
        <v>20</v>
      </c>
      <c r="I232" s="22">
        <f t="shared" si="31"/>
        <v>0</v>
      </c>
      <c r="J232" s="22">
        <v>0</v>
      </c>
      <c r="K232" s="22"/>
      <c r="L232" s="22"/>
      <c r="M232" s="11" t="s">
        <v>20</v>
      </c>
      <c r="N232" s="11" t="s">
        <v>20</v>
      </c>
      <c r="O232" s="11" t="s">
        <v>20</v>
      </c>
      <c r="P232" s="11"/>
    </row>
    <row r="233" s="3" customFormat="1" ht="34" customHeight="1" spans="1:16">
      <c r="A233" s="11" t="s">
        <v>1259</v>
      </c>
      <c r="B233" s="11">
        <f>B234+B256</f>
        <v>19</v>
      </c>
      <c r="C233" s="11" t="s">
        <v>20</v>
      </c>
      <c r="D233" s="11" t="s">
        <v>20</v>
      </c>
      <c r="E233" s="11" t="s">
        <v>20</v>
      </c>
      <c r="F233" s="11" t="s">
        <v>20</v>
      </c>
      <c r="G233" s="11" t="s">
        <v>20</v>
      </c>
      <c r="H233" s="11" t="s">
        <v>20</v>
      </c>
      <c r="I233" s="22">
        <f t="shared" si="31"/>
        <v>11872.96</v>
      </c>
      <c r="J233" s="22">
        <f t="shared" ref="J233:L233" si="32">J234+J256</f>
        <v>5372.96</v>
      </c>
      <c r="K233" s="22">
        <f t="shared" si="32"/>
        <v>6500</v>
      </c>
      <c r="L233" s="22">
        <f t="shared" si="32"/>
        <v>0</v>
      </c>
      <c r="M233" s="11" t="s">
        <v>20</v>
      </c>
      <c r="N233" s="11" t="s">
        <v>20</v>
      </c>
      <c r="O233" s="11" t="s">
        <v>20</v>
      </c>
      <c r="P233" s="11"/>
    </row>
    <row r="234" s="3" customFormat="1" ht="34" customHeight="1" spans="1:16">
      <c r="A234" s="11" t="s">
        <v>1260</v>
      </c>
      <c r="B234" s="11">
        <f>B235+B254</f>
        <v>19</v>
      </c>
      <c r="C234" s="11" t="s">
        <v>20</v>
      </c>
      <c r="D234" s="11" t="s">
        <v>20</v>
      </c>
      <c r="E234" s="11" t="s">
        <v>20</v>
      </c>
      <c r="F234" s="11" t="s">
        <v>20</v>
      </c>
      <c r="G234" s="11" t="s">
        <v>20</v>
      </c>
      <c r="H234" s="11" t="s">
        <v>20</v>
      </c>
      <c r="I234" s="22">
        <f t="shared" si="31"/>
        <v>11872.96</v>
      </c>
      <c r="J234" s="22">
        <f t="shared" ref="I234:L234" si="33">J235+J254</f>
        <v>5372.96</v>
      </c>
      <c r="K234" s="22">
        <f t="shared" si="33"/>
        <v>6500</v>
      </c>
      <c r="L234" s="22">
        <f t="shared" si="33"/>
        <v>0</v>
      </c>
      <c r="M234" s="11" t="s">
        <v>20</v>
      </c>
      <c r="N234" s="11" t="s">
        <v>20</v>
      </c>
      <c r="O234" s="11" t="s">
        <v>20</v>
      </c>
      <c r="P234" s="11"/>
    </row>
    <row r="235" s="2" customFormat="1" ht="34" customHeight="1" spans="1:16">
      <c r="A235" s="11" t="s">
        <v>1262</v>
      </c>
      <c r="B235" s="11">
        <f>SUM(B236:B253)</f>
        <v>18</v>
      </c>
      <c r="C235" s="11" t="s">
        <v>20</v>
      </c>
      <c r="D235" s="11" t="s">
        <v>20</v>
      </c>
      <c r="E235" s="11" t="s">
        <v>20</v>
      </c>
      <c r="F235" s="11" t="s">
        <v>20</v>
      </c>
      <c r="G235" s="11" t="s">
        <v>20</v>
      </c>
      <c r="H235" s="11" t="s">
        <v>20</v>
      </c>
      <c r="I235" s="22">
        <f t="shared" si="31"/>
        <v>4500</v>
      </c>
      <c r="J235" s="22">
        <f t="shared" ref="I235:L235" si="34">SUM(J236:J253)</f>
        <v>0</v>
      </c>
      <c r="K235" s="22">
        <f t="shared" si="34"/>
        <v>4500</v>
      </c>
      <c r="L235" s="22">
        <f t="shared" si="34"/>
        <v>0</v>
      </c>
      <c r="M235" s="11" t="s">
        <v>20</v>
      </c>
      <c r="N235" s="11" t="s">
        <v>20</v>
      </c>
      <c r="O235" s="11" t="s">
        <v>20</v>
      </c>
      <c r="P235" s="11"/>
    </row>
    <row r="236" s="4" customFormat="1" ht="38" customHeight="1" spans="1:16">
      <c r="A236" s="12" t="s">
        <v>3220</v>
      </c>
      <c r="B236" s="11">
        <v>1</v>
      </c>
      <c r="C236" s="11" t="s">
        <v>24</v>
      </c>
      <c r="D236" s="12" t="s">
        <v>1205</v>
      </c>
      <c r="E236" s="12">
        <v>360</v>
      </c>
      <c r="F236" s="12" t="s">
        <v>2948</v>
      </c>
      <c r="G236" s="12" t="s">
        <v>194</v>
      </c>
      <c r="H236" s="11">
        <v>2023</v>
      </c>
      <c r="I236" s="22">
        <f t="shared" si="31"/>
        <v>360</v>
      </c>
      <c r="J236" s="22"/>
      <c r="K236" s="22">
        <v>360</v>
      </c>
      <c r="L236" s="22"/>
      <c r="M236" s="22" t="s">
        <v>450</v>
      </c>
      <c r="N236" s="11" t="s">
        <v>34</v>
      </c>
      <c r="O236" s="11" t="s">
        <v>35</v>
      </c>
      <c r="P236" s="11"/>
    </row>
    <row r="237" s="4" customFormat="1" ht="38" customHeight="1" spans="1:16">
      <c r="A237" s="12" t="s">
        <v>3221</v>
      </c>
      <c r="B237" s="11">
        <v>1</v>
      </c>
      <c r="C237" s="11" t="s">
        <v>24</v>
      </c>
      <c r="D237" s="12" t="s">
        <v>1205</v>
      </c>
      <c r="E237" s="12">
        <v>174</v>
      </c>
      <c r="F237" s="12" t="s">
        <v>2949</v>
      </c>
      <c r="G237" s="12" t="s">
        <v>191</v>
      </c>
      <c r="H237" s="11">
        <v>2023</v>
      </c>
      <c r="I237" s="22">
        <f t="shared" si="31"/>
        <v>174</v>
      </c>
      <c r="J237" s="22"/>
      <c r="K237" s="22">
        <v>174</v>
      </c>
      <c r="L237" s="22"/>
      <c r="M237" s="11" t="s">
        <v>450</v>
      </c>
      <c r="N237" s="11" t="s">
        <v>34</v>
      </c>
      <c r="O237" s="11" t="s">
        <v>35</v>
      </c>
      <c r="P237" s="11"/>
    </row>
    <row r="238" s="4" customFormat="1" ht="38" customHeight="1" spans="1:16">
      <c r="A238" s="12" t="s">
        <v>3222</v>
      </c>
      <c r="B238" s="11">
        <v>1</v>
      </c>
      <c r="C238" s="11" t="s">
        <v>24</v>
      </c>
      <c r="D238" s="12" t="s">
        <v>1205</v>
      </c>
      <c r="E238" s="12">
        <v>304</v>
      </c>
      <c r="F238" s="12" t="s">
        <v>2950</v>
      </c>
      <c r="G238" s="12" t="s">
        <v>159</v>
      </c>
      <c r="H238" s="11">
        <v>2023</v>
      </c>
      <c r="I238" s="22">
        <f t="shared" si="31"/>
        <v>304</v>
      </c>
      <c r="J238" s="22"/>
      <c r="K238" s="22">
        <v>304</v>
      </c>
      <c r="L238" s="22"/>
      <c r="M238" s="11" t="s">
        <v>450</v>
      </c>
      <c r="N238" s="11" t="s">
        <v>34</v>
      </c>
      <c r="O238" s="11" t="s">
        <v>35</v>
      </c>
      <c r="P238" s="11"/>
    </row>
    <row r="239" s="4" customFormat="1" ht="38" customHeight="1" spans="1:16">
      <c r="A239" s="12" t="s">
        <v>3223</v>
      </c>
      <c r="B239" s="11">
        <v>1</v>
      </c>
      <c r="C239" s="11" t="s">
        <v>24</v>
      </c>
      <c r="D239" s="12" t="s">
        <v>1205</v>
      </c>
      <c r="E239" s="12">
        <v>267</v>
      </c>
      <c r="F239" s="12" t="s">
        <v>2951</v>
      </c>
      <c r="G239" s="12" t="s">
        <v>188</v>
      </c>
      <c r="H239" s="11">
        <v>2023</v>
      </c>
      <c r="I239" s="22">
        <f t="shared" si="31"/>
        <v>267</v>
      </c>
      <c r="J239" s="22"/>
      <c r="K239" s="22">
        <v>267</v>
      </c>
      <c r="L239" s="22"/>
      <c r="M239" s="11" t="s">
        <v>450</v>
      </c>
      <c r="N239" s="11" t="s">
        <v>34</v>
      </c>
      <c r="O239" s="11" t="s">
        <v>35</v>
      </c>
      <c r="P239" s="11"/>
    </row>
    <row r="240" s="4" customFormat="1" ht="38" customHeight="1" spans="1:16">
      <c r="A240" s="12" t="s">
        <v>3224</v>
      </c>
      <c r="B240" s="11">
        <v>1</v>
      </c>
      <c r="C240" s="11" t="s">
        <v>24</v>
      </c>
      <c r="D240" s="12" t="s">
        <v>1205</v>
      </c>
      <c r="E240" s="12">
        <v>165</v>
      </c>
      <c r="F240" s="12" t="s">
        <v>2952</v>
      </c>
      <c r="G240" s="12" t="s">
        <v>185</v>
      </c>
      <c r="H240" s="11">
        <v>2023</v>
      </c>
      <c r="I240" s="22">
        <f t="shared" si="31"/>
        <v>165</v>
      </c>
      <c r="J240" s="22"/>
      <c r="K240" s="22">
        <v>165</v>
      </c>
      <c r="L240" s="22"/>
      <c r="M240" s="11" t="s">
        <v>450</v>
      </c>
      <c r="N240" s="11" t="s">
        <v>34</v>
      </c>
      <c r="O240" s="11" t="s">
        <v>35</v>
      </c>
      <c r="P240" s="11"/>
    </row>
    <row r="241" s="4" customFormat="1" ht="38" customHeight="1" spans="1:16">
      <c r="A241" s="12" t="s">
        <v>3225</v>
      </c>
      <c r="B241" s="11">
        <v>1</v>
      </c>
      <c r="C241" s="11" t="s">
        <v>24</v>
      </c>
      <c r="D241" s="12" t="s">
        <v>1205</v>
      </c>
      <c r="E241" s="12">
        <v>344</v>
      </c>
      <c r="F241" s="12" t="s">
        <v>2953</v>
      </c>
      <c r="G241" s="12" t="s">
        <v>32</v>
      </c>
      <c r="H241" s="11">
        <v>2023</v>
      </c>
      <c r="I241" s="22">
        <f t="shared" si="31"/>
        <v>344</v>
      </c>
      <c r="J241" s="22"/>
      <c r="K241" s="22">
        <v>344</v>
      </c>
      <c r="L241" s="22"/>
      <c r="M241" s="11" t="s">
        <v>450</v>
      </c>
      <c r="N241" s="11" t="s">
        <v>34</v>
      </c>
      <c r="O241" s="11" t="s">
        <v>35</v>
      </c>
      <c r="P241" s="11"/>
    </row>
    <row r="242" s="4" customFormat="1" ht="38" customHeight="1" spans="1:16">
      <c r="A242" s="12" t="s">
        <v>3226</v>
      </c>
      <c r="B242" s="11">
        <v>1</v>
      </c>
      <c r="C242" s="11" t="s">
        <v>24</v>
      </c>
      <c r="D242" s="12" t="s">
        <v>1205</v>
      </c>
      <c r="E242" s="12">
        <v>303</v>
      </c>
      <c r="F242" s="12" t="s">
        <v>2954</v>
      </c>
      <c r="G242" s="12" t="s">
        <v>229</v>
      </c>
      <c r="H242" s="11">
        <v>2023</v>
      </c>
      <c r="I242" s="22">
        <f t="shared" si="31"/>
        <v>303</v>
      </c>
      <c r="J242" s="22"/>
      <c r="K242" s="22">
        <v>303</v>
      </c>
      <c r="L242" s="22"/>
      <c r="M242" s="11" t="s">
        <v>450</v>
      </c>
      <c r="N242" s="11" t="s">
        <v>34</v>
      </c>
      <c r="O242" s="11" t="s">
        <v>35</v>
      </c>
      <c r="P242" s="11"/>
    </row>
    <row r="243" s="4" customFormat="1" ht="38" customHeight="1" spans="1:16">
      <c r="A243" s="12" t="s">
        <v>3227</v>
      </c>
      <c r="B243" s="11">
        <v>1</v>
      </c>
      <c r="C243" s="11" t="s">
        <v>24</v>
      </c>
      <c r="D243" s="12" t="s">
        <v>1205</v>
      </c>
      <c r="E243" s="12">
        <v>201</v>
      </c>
      <c r="F243" s="12" t="s">
        <v>2955</v>
      </c>
      <c r="G243" s="12" t="s">
        <v>165</v>
      </c>
      <c r="H243" s="11">
        <v>2023</v>
      </c>
      <c r="I243" s="22">
        <f t="shared" si="31"/>
        <v>201</v>
      </c>
      <c r="J243" s="22"/>
      <c r="K243" s="22">
        <v>201</v>
      </c>
      <c r="L243" s="22"/>
      <c r="M243" s="11" t="s">
        <v>450</v>
      </c>
      <c r="N243" s="11" t="s">
        <v>34</v>
      </c>
      <c r="O243" s="11" t="s">
        <v>35</v>
      </c>
      <c r="P243" s="11"/>
    </row>
    <row r="244" s="4" customFormat="1" ht="38" customHeight="1" spans="1:16">
      <c r="A244" s="12" t="s">
        <v>3228</v>
      </c>
      <c r="B244" s="11">
        <v>1</v>
      </c>
      <c r="C244" s="11" t="s">
        <v>24</v>
      </c>
      <c r="D244" s="12" t="s">
        <v>1205</v>
      </c>
      <c r="E244" s="12">
        <v>330</v>
      </c>
      <c r="F244" s="12" t="s">
        <v>2956</v>
      </c>
      <c r="G244" s="12" t="s">
        <v>168</v>
      </c>
      <c r="H244" s="11">
        <v>2023</v>
      </c>
      <c r="I244" s="22">
        <f t="shared" si="31"/>
        <v>330</v>
      </c>
      <c r="J244" s="22"/>
      <c r="K244" s="22">
        <v>330</v>
      </c>
      <c r="L244" s="22"/>
      <c r="M244" s="11" t="s">
        <v>450</v>
      </c>
      <c r="N244" s="11" t="s">
        <v>34</v>
      </c>
      <c r="O244" s="11" t="s">
        <v>35</v>
      </c>
      <c r="P244" s="11"/>
    </row>
    <row r="245" s="4" customFormat="1" ht="38" customHeight="1" spans="1:16">
      <c r="A245" s="12" t="s">
        <v>3229</v>
      </c>
      <c r="B245" s="11">
        <v>1</v>
      </c>
      <c r="C245" s="11" t="s">
        <v>24</v>
      </c>
      <c r="D245" s="12" t="s">
        <v>1205</v>
      </c>
      <c r="E245" s="12">
        <v>202</v>
      </c>
      <c r="F245" s="12" t="s">
        <v>2957</v>
      </c>
      <c r="G245" s="12" t="s">
        <v>162</v>
      </c>
      <c r="H245" s="11">
        <v>2023</v>
      </c>
      <c r="I245" s="22">
        <f t="shared" si="31"/>
        <v>202</v>
      </c>
      <c r="J245" s="22"/>
      <c r="K245" s="22">
        <v>202</v>
      </c>
      <c r="L245" s="22"/>
      <c r="M245" s="11" t="s">
        <v>450</v>
      </c>
      <c r="N245" s="11" t="s">
        <v>34</v>
      </c>
      <c r="O245" s="11" t="s">
        <v>35</v>
      </c>
      <c r="P245" s="11"/>
    </row>
    <row r="246" s="4" customFormat="1" ht="38" customHeight="1" spans="1:16">
      <c r="A246" s="12" t="s">
        <v>3230</v>
      </c>
      <c r="B246" s="11">
        <v>1</v>
      </c>
      <c r="C246" s="11" t="s">
        <v>24</v>
      </c>
      <c r="D246" s="12" t="s">
        <v>1205</v>
      </c>
      <c r="E246" s="12">
        <v>216</v>
      </c>
      <c r="F246" s="12" t="s">
        <v>2958</v>
      </c>
      <c r="G246" s="12" t="s">
        <v>303</v>
      </c>
      <c r="H246" s="11">
        <v>2023</v>
      </c>
      <c r="I246" s="22">
        <f t="shared" si="31"/>
        <v>216</v>
      </c>
      <c r="J246" s="22"/>
      <c r="K246" s="22">
        <v>216</v>
      </c>
      <c r="L246" s="22"/>
      <c r="M246" s="11" t="s">
        <v>450</v>
      </c>
      <c r="N246" s="11" t="s">
        <v>34</v>
      </c>
      <c r="O246" s="11" t="s">
        <v>35</v>
      </c>
      <c r="P246" s="11"/>
    </row>
    <row r="247" s="4" customFormat="1" ht="38" customHeight="1" spans="1:16">
      <c r="A247" s="12" t="s">
        <v>3231</v>
      </c>
      <c r="B247" s="11">
        <v>1</v>
      </c>
      <c r="C247" s="11" t="s">
        <v>24</v>
      </c>
      <c r="D247" s="12" t="s">
        <v>1205</v>
      </c>
      <c r="E247" s="12">
        <v>272</v>
      </c>
      <c r="F247" s="12" t="s">
        <v>2959</v>
      </c>
      <c r="G247" s="12" t="s">
        <v>179</v>
      </c>
      <c r="H247" s="11">
        <v>2023</v>
      </c>
      <c r="I247" s="22">
        <f t="shared" si="31"/>
        <v>272</v>
      </c>
      <c r="J247" s="22"/>
      <c r="K247" s="22">
        <v>272</v>
      </c>
      <c r="L247" s="22"/>
      <c r="M247" s="11" t="s">
        <v>450</v>
      </c>
      <c r="N247" s="11" t="s">
        <v>34</v>
      </c>
      <c r="O247" s="11" t="s">
        <v>35</v>
      </c>
      <c r="P247" s="11"/>
    </row>
    <row r="248" s="4" customFormat="1" ht="38" customHeight="1" spans="1:16">
      <c r="A248" s="12" t="s">
        <v>3232</v>
      </c>
      <c r="B248" s="11">
        <v>1</v>
      </c>
      <c r="C248" s="11" t="s">
        <v>24</v>
      </c>
      <c r="D248" s="12" t="s">
        <v>1205</v>
      </c>
      <c r="E248" s="12">
        <v>163</v>
      </c>
      <c r="F248" s="12" t="s">
        <v>2960</v>
      </c>
      <c r="G248" s="12" t="s">
        <v>182</v>
      </c>
      <c r="H248" s="11">
        <v>2023</v>
      </c>
      <c r="I248" s="22">
        <f t="shared" si="31"/>
        <v>163</v>
      </c>
      <c r="J248" s="22"/>
      <c r="K248" s="22">
        <v>163</v>
      </c>
      <c r="L248" s="22"/>
      <c r="M248" s="11" t="s">
        <v>450</v>
      </c>
      <c r="N248" s="11" t="s">
        <v>34</v>
      </c>
      <c r="O248" s="11" t="s">
        <v>35</v>
      </c>
      <c r="P248" s="11"/>
    </row>
    <row r="249" s="4" customFormat="1" ht="38" customHeight="1" spans="1:16">
      <c r="A249" s="12" t="s">
        <v>3233</v>
      </c>
      <c r="B249" s="11">
        <v>1</v>
      </c>
      <c r="C249" s="11" t="s">
        <v>24</v>
      </c>
      <c r="D249" s="12" t="s">
        <v>1205</v>
      </c>
      <c r="E249" s="12">
        <v>285</v>
      </c>
      <c r="F249" s="12" t="s">
        <v>2961</v>
      </c>
      <c r="G249" s="12" t="s">
        <v>58</v>
      </c>
      <c r="H249" s="11">
        <v>2023</v>
      </c>
      <c r="I249" s="22">
        <f t="shared" si="31"/>
        <v>285</v>
      </c>
      <c r="J249" s="22"/>
      <c r="K249" s="22">
        <v>285</v>
      </c>
      <c r="L249" s="22"/>
      <c r="M249" s="11" t="s">
        <v>450</v>
      </c>
      <c r="N249" s="11" t="s">
        <v>34</v>
      </c>
      <c r="O249" s="11" t="s">
        <v>35</v>
      </c>
      <c r="P249" s="11"/>
    </row>
    <row r="250" s="4" customFormat="1" ht="38" customHeight="1" spans="1:16">
      <c r="A250" s="12" t="s">
        <v>3234</v>
      </c>
      <c r="B250" s="11">
        <v>1</v>
      </c>
      <c r="C250" s="11" t="s">
        <v>24</v>
      </c>
      <c r="D250" s="12" t="s">
        <v>1205</v>
      </c>
      <c r="E250" s="12">
        <v>282</v>
      </c>
      <c r="F250" s="12" t="s">
        <v>2962</v>
      </c>
      <c r="G250" s="12" t="s">
        <v>173</v>
      </c>
      <c r="H250" s="11">
        <v>2023</v>
      </c>
      <c r="I250" s="22">
        <f t="shared" si="31"/>
        <v>282</v>
      </c>
      <c r="J250" s="22"/>
      <c r="K250" s="22">
        <v>282</v>
      </c>
      <c r="L250" s="22"/>
      <c r="M250" s="11" t="s">
        <v>450</v>
      </c>
      <c r="N250" s="11" t="s">
        <v>34</v>
      </c>
      <c r="O250" s="11" t="s">
        <v>35</v>
      </c>
      <c r="P250" s="11"/>
    </row>
    <row r="251" s="4" customFormat="1" ht="38" customHeight="1" spans="1:16">
      <c r="A251" s="12" t="s">
        <v>3235</v>
      </c>
      <c r="B251" s="11">
        <v>1</v>
      </c>
      <c r="C251" s="11" t="s">
        <v>24</v>
      </c>
      <c r="D251" s="12" t="s">
        <v>1205</v>
      </c>
      <c r="E251" s="12">
        <v>258</v>
      </c>
      <c r="F251" s="12" t="s">
        <v>2963</v>
      </c>
      <c r="G251" s="12" t="s">
        <v>176</v>
      </c>
      <c r="H251" s="11">
        <v>2023</v>
      </c>
      <c r="I251" s="22">
        <f t="shared" si="31"/>
        <v>258</v>
      </c>
      <c r="J251" s="22"/>
      <c r="K251" s="22">
        <v>258</v>
      </c>
      <c r="L251" s="22"/>
      <c r="M251" s="11" t="s">
        <v>450</v>
      </c>
      <c r="N251" s="11" t="s">
        <v>34</v>
      </c>
      <c r="O251" s="11" t="s">
        <v>35</v>
      </c>
      <c r="P251" s="11"/>
    </row>
    <row r="252" s="4" customFormat="1" ht="38" customHeight="1" spans="1:16">
      <c r="A252" s="12" t="s">
        <v>3236</v>
      </c>
      <c r="B252" s="11">
        <v>1</v>
      </c>
      <c r="C252" s="11" t="s">
        <v>24</v>
      </c>
      <c r="D252" s="12" t="s">
        <v>1205</v>
      </c>
      <c r="E252" s="12">
        <v>181</v>
      </c>
      <c r="F252" s="12" t="s">
        <v>2964</v>
      </c>
      <c r="G252" s="12" t="s">
        <v>425</v>
      </c>
      <c r="H252" s="11">
        <v>2023</v>
      </c>
      <c r="I252" s="22">
        <f t="shared" si="31"/>
        <v>181</v>
      </c>
      <c r="J252" s="22"/>
      <c r="K252" s="22">
        <v>181</v>
      </c>
      <c r="L252" s="22"/>
      <c r="M252" s="11" t="s">
        <v>450</v>
      </c>
      <c r="N252" s="11" t="s">
        <v>34</v>
      </c>
      <c r="O252" s="11" t="s">
        <v>35</v>
      </c>
      <c r="P252" s="11"/>
    </row>
    <row r="253" s="4" customFormat="1" ht="38" customHeight="1" spans="1:16">
      <c r="A253" s="12" t="s">
        <v>3237</v>
      </c>
      <c r="B253" s="11">
        <v>1</v>
      </c>
      <c r="C253" s="11" t="s">
        <v>24</v>
      </c>
      <c r="D253" s="12" t="s">
        <v>1205</v>
      </c>
      <c r="E253" s="12">
        <v>193</v>
      </c>
      <c r="F253" s="12" t="s">
        <v>2965</v>
      </c>
      <c r="G253" s="12" t="s">
        <v>257</v>
      </c>
      <c r="H253" s="11">
        <v>2023</v>
      </c>
      <c r="I253" s="22">
        <f t="shared" si="31"/>
        <v>193</v>
      </c>
      <c r="J253" s="22"/>
      <c r="K253" s="22">
        <v>193</v>
      </c>
      <c r="L253" s="22"/>
      <c r="M253" s="11" t="s">
        <v>450</v>
      </c>
      <c r="N253" s="11" t="s">
        <v>34</v>
      </c>
      <c r="O253" s="11" t="s">
        <v>35</v>
      </c>
      <c r="P253" s="11"/>
    </row>
    <row r="254" s="2" customFormat="1" ht="34" customHeight="1" spans="1:16">
      <c r="A254" s="11" t="s">
        <v>1299</v>
      </c>
      <c r="B254" s="11">
        <f>B255</f>
        <v>1</v>
      </c>
      <c r="C254" s="11" t="s">
        <v>20</v>
      </c>
      <c r="D254" s="11" t="s">
        <v>20</v>
      </c>
      <c r="E254" s="11" t="s">
        <v>20</v>
      </c>
      <c r="F254" s="11" t="s">
        <v>20</v>
      </c>
      <c r="G254" s="11" t="s">
        <v>20</v>
      </c>
      <c r="H254" s="11" t="s">
        <v>20</v>
      </c>
      <c r="I254" s="22">
        <f t="shared" ref="I254:L254" si="35">I255</f>
        <v>7372.96</v>
      </c>
      <c r="J254" s="22">
        <f t="shared" si="35"/>
        <v>5372.96</v>
      </c>
      <c r="K254" s="22">
        <f t="shared" si="35"/>
        <v>2000</v>
      </c>
      <c r="L254" s="22">
        <f t="shared" si="35"/>
        <v>0</v>
      </c>
      <c r="M254" s="11" t="s">
        <v>20</v>
      </c>
      <c r="N254" s="11" t="s">
        <v>20</v>
      </c>
      <c r="O254" s="11" t="s">
        <v>20</v>
      </c>
      <c r="P254" s="11"/>
    </row>
    <row r="255" s="4" customFormat="1" ht="52" customHeight="1" spans="1:16">
      <c r="A255" s="11" t="s">
        <v>3238</v>
      </c>
      <c r="B255" s="11">
        <v>1</v>
      </c>
      <c r="C255" s="11" t="s">
        <v>24</v>
      </c>
      <c r="D255" s="11" t="s">
        <v>74</v>
      </c>
      <c r="E255" s="11">
        <v>7800</v>
      </c>
      <c r="F255" s="11" t="s">
        <v>3239</v>
      </c>
      <c r="G255" s="11" t="s">
        <v>70</v>
      </c>
      <c r="H255" s="11"/>
      <c r="I255" s="22">
        <f t="shared" si="31"/>
        <v>7372.96</v>
      </c>
      <c r="J255" s="22">
        <v>5372.96</v>
      </c>
      <c r="K255" s="22">
        <v>2000</v>
      </c>
      <c r="L255" s="22"/>
      <c r="M255" s="11" t="s">
        <v>1207</v>
      </c>
      <c r="N255" s="11" t="s">
        <v>42</v>
      </c>
      <c r="O255" s="11" t="s">
        <v>35</v>
      </c>
      <c r="P255" s="11"/>
    </row>
    <row r="256" s="3" customFormat="1" ht="34" customHeight="1" spans="1:16">
      <c r="A256" s="11" t="s">
        <v>1302</v>
      </c>
      <c r="B256" s="11"/>
      <c r="C256" s="11" t="s">
        <v>20</v>
      </c>
      <c r="D256" s="11" t="s">
        <v>20</v>
      </c>
      <c r="E256" s="11" t="s">
        <v>20</v>
      </c>
      <c r="F256" s="11" t="s">
        <v>20</v>
      </c>
      <c r="G256" s="11" t="s">
        <v>20</v>
      </c>
      <c r="H256" s="11" t="s">
        <v>20</v>
      </c>
      <c r="I256" s="22">
        <f t="shared" si="31"/>
        <v>0</v>
      </c>
      <c r="J256" s="22"/>
      <c r="K256" s="22"/>
      <c r="L256" s="22"/>
      <c r="M256" s="11" t="s">
        <v>20</v>
      </c>
      <c r="N256" s="11" t="s">
        <v>20</v>
      </c>
      <c r="O256" s="11" t="s">
        <v>20</v>
      </c>
      <c r="P256" s="11"/>
    </row>
    <row r="257" s="3" customFormat="1" ht="34" customHeight="1" spans="1:16">
      <c r="A257" s="10" t="s">
        <v>1304</v>
      </c>
      <c r="B257" s="10">
        <f>B258+B260+B261</f>
        <v>3</v>
      </c>
      <c r="C257" s="10" t="s">
        <v>20</v>
      </c>
      <c r="D257" s="10" t="s">
        <v>20</v>
      </c>
      <c r="E257" s="10" t="s">
        <v>20</v>
      </c>
      <c r="F257" s="10" t="s">
        <v>20</v>
      </c>
      <c r="G257" s="10" t="s">
        <v>20</v>
      </c>
      <c r="H257" s="10" t="s">
        <v>20</v>
      </c>
      <c r="I257" s="20">
        <f t="shared" si="31"/>
        <v>1265.16</v>
      </c>
      <c r="J257" s="20">
        <f t="shared" ref="J257:L257" si="36">J258+J260+J261</f>
        <v>1265.16</v>
      </c>
      <c r="K257" s="20">
        <f t="shared" si="36"/>
        <v>0</v>
      </c>
      <c r="L257" s="20">
        <f t="shared" si="36"/>
        <v>0</v>
      </c>
      <c r="M257" s="10" t="s">
        <v>20</v>
      </c>
      <c r="N257" s="10" t="s">
        <v>20</v>
      </c>
      <c r="O257" s="10" t="s">
        <v>20</v>
      </c>
      <c r="P257" s="10"/>
    </row>
    <row r="258" s="3" customFormat="1" ht="34" customHeight="1" spans="1:16">
      <c r="A258" s="11" t="s">
        <v>1305</v>
      </c>
      <c r="B258" s="11">
        <f>B259</f>
        <v>1</v>
      </c>
      <c r="C258" s="11" t="s">
        <v>20</v>
      </c>
      <c r="D258" s="11" t="s">
        <v>20</v>
      </c>
      <c r="E258" s="11" t="s">
        <v>20</v>
      </c>
      <c r="F258" s="11" t="s">
        <v>20</v>
      </c>
      <c r="G258" s="11" t="s">
        <v>20</v>
      </c>
      <c r="H258" s="11" t="s">
        <v>20</v>
      </c>
      <c r="I258" s="22">
        <f t="shared" si="31"/>
        <v>260</v>
      </c>
      <c r="J258" s="22">
        <f t="shared" ref="I258:L258" si="37">J259</f>
        <v>260</v>
      </c>
      <c r="K258" s="22">
        <f t="shared" si="37"/>
        <v>0</v>
      </c>
      <c r="L258" s="22">
        <f t="shared" si="37"/>
        <v>0</v>
      </c>
      <c r="M258" s="11" t="s">
        <v>20</v>
      </c>
      <c r="N258" s="11" t="s">
        <v>20</v>
      </c>
      <c r="O258" s="11" t="s">
        <v>20</v>
      </c>
      <c r="P258" s="11"/>
    </row>
    <row r="259" s="4" customFormat="1" ht="63" customHeight="1" spans="1:16">
      <c r="A259" s="11" t="s">
        <v>1306</v>
      </c>
      <c r="B259" s="11">
        <v>1</v>
      </c>
      <c r="C259" s="11" t="s">
        <v>24</v>
      </c>
      <c r="D259" s="11" t="s">
        <v>74</v>
      </c>
      <c r="E259" s="11">
        <v>1</v>
      </c>
      <c r="F259" s="11" t="s">
        <v>1309</v>
      </c>
      <c r="G259" s="11" t="s">
        <v>323</v>
      </c>
      <c r="H259" s="11">
        <v>2023</v>
      </c>
      <c r="I259" s="11">
        <f t="shared" si="31"/>
        <v>260</v>
      </c>
      <c r="J259" s="22">
        <v>260</v>
      </c>
      <c r="K259" s="22"/>
      <c r="L259" s="22"/>
      <c r="M259" s="11" t="s">
        <v>1207</v>
      </c>
      <c r="N259" s="11" t="s">
        <v>42</v>
      </c>
      <c r="O259" s="11" t="s">
        <v>35</v>
      </c>
      <c r="P259" s="11"/>
    </row>
    <row r="260" s="3" customFormat="1" ht="34" customHeight="1" spans="1:16">
      <c r="A260" s="11" t="s">
        <v>1310</v>
      </c>
      <c r="B260" s="11"/>
      <c r="C260" s="11" t="s">
        <v>20</v>
      </c>
      <c r="D260" s="11" t="s">
        <v>20</v>
      </c>
      <c r="E260" s="11" t="s">
        <v>20</v>
      </c>
      <c r="F260" s="11" t="s">
        <v>20</v>
      </c>
      <c r="G260" s="11" t="s">
        <v>20</v>
      </c>
      <c r="H260" s="11" t="s">
        <v>20</v>
      </c>
      <c r="I260" s="22">
        <f t="shared" si="31"/>
        <v>0</v>
      </c>
      <c r="J260" s="22"/>
      <c r="K260" s="22"/>
      <c r="L260" s="22"/>
      <c r="M260" s="11" t="s">
        <v>20</v>
      </c>
      <c r="N260" s="11" t="s">
        <v>20</v>
      </c>
      <c r="O260" s="11" t="s">
        <v>20</v>
      </c>
      <c r="P260" s="11"/>
    </row>
    <row r="261" s="3" customFormat="1" ht="34" customHeight="1" spans="1:16">
      <c r="A261" s="11" t="s">
        <v>1313</v>
      </c>
      <c r="B261" s="11">
        <f>SUM(B262:B263)</f>
        <v>2</v>
      </c>
      <c r="C261" s="11" t="s">
        <v>20</v>
      </c>
      <c r="D261" s="11" t="s">
        <v>20</v>
      </c>
      <c r="E261" s="11" t="s">
        <v>20</v>
      </c>
      <c r="F261" s="11" t="s">
        <v>20</v>
      </c>
      <c r="G261" s="11" t="s">
        <v>20</v>
      </c>
      <c r="H261" s="11" t="s">
        <v>20</v>
      </c>
      <c r="I261" s="22">
        <f t="shared" si="31"/>
        <v>1005.16</v>
      </c>
      <c r="J261" s="22">
        <f t="shared" ref="I261:L261" si="38">SUM(J262:J263)</f>
        <v>1005.16</v>
      </c>
      <c r="K261" s="22">
        <f t="shared" si="38"/>
        <v>0</v>
      </c>
      <c r="L261" s="22">
        <f t="shared" si="38"/>
        <v>0</v>
      </c>
      <c r="M261" s="11" t="s">
        <v>20</v>
      </c>
      <c r="N261" s="11" t="s">
        <v>20</v>
      </c>
      <c r="O261" s="11" t="s">
        <v>20</v>
      </c>
      <c r="P261" s="11"/>
    </row>
    <row r="262" s="4" customFormat="1" ht="65" customHeight="1" spans="1:16">
      <c r="A262" s="11" t="s">
        <v>3240</v>
      </c>
      <c r="B262" s="11">
        <v>1</v>
      </c>
      <c r="C262" s="11" t="s">
        <v>24</v>
      </c>
      <c r="D262" s="11" t="s">
        <v>245</v>
      </c>
      <c r="E262" s="11">
        <v>1</v>
      </c>
      <c r="F262" s="11" t="s">
        <v>1315</v>
      </c>
      <c r="G262" s="11" t="s">
        <v>194</v>
      </c>
      <c r="H262" s="11">
        <v>2023</v>
      </c>
      <c r="I262" s="22">
        <f t="shared" si="31"/>
        <v>966.36</v>
      </c>
      <c r="J262" s="22">
        <v>966.36</v>
      </c>
      <c r="K262" s="22"/>
      <c r="L262" s="22"/>
      <c r="M262" s="11" t="s">
        <v>788</v>
      </c>
      <c r="N262" s="11" t="s">
        <v>34</v>
      </c>
      <c r="O262" s="11" t="s">
        <v>35</v>
      </c>
      <c r="P262" s="11"/>
    </row>
    <row r="263" s="4" customFormat="1" ht="57" customHeight="1" spans="1:16">
      <c r="A263" s="11" t="s">
        <v>1316</v>
      </c>
      <c r="B263" s="11">
        <v>1</v>
      </c>
      <c r="C263" s="11" t="s">
        <v>24</v>
      </c>
      <c r="D263" s="11" t="s">
        <v>245</v>
      </c>
      <c r="E263" s="11">
        <v>1</v>
      </c>
      <c r="F263" s="11" t="s">
        <v>1317</v>
      </c>
      <c r="G263" s="11" t="s">
        <v>194</v>
      </c>
      <c r="H263" s="11">
        <v>2023</v>
      </c>
      <c r="I263" s="22">
        <f t="shared" si="31"/>
        <v>38.8</v>
      </c>
      <c r="J263" s="22">
        <v>38.8</v>
      </c>
      <c r="K263" s="22"/>
      <c r="L263" s="22"/>
      <c r="M263" s="11" t="s">
        <v>788</v>
      </c>
      <c r="N263" s="11" t="s">
        <v>42</v>
      </c>
      <c r="O263" s="11" t="s">
        <v>35</v>
      </c>
      <c r="P263" s="11"/>
    </row>
    <row r="264" s="3" customFormat="1" ht="34" customHeight="1" spans="1:16">
      <c r="A264" s="10" t="s">
        <v>1318</v>
      </c>
      <c r="B264" s="10">
        <f>B265+B284</f>
        <v>87</v>
      </c>
      <c r="C264" s="10"/>
      <c r="D264" s="10"/>
      <c r="E264" s="10"/>
      <c r="F264" s="10"/>
      <c r="G264" s="10"/>
      <c r="H264" s="10"/>
      <c r="I264" s="20">
        <f t="shared" ref="I264:L264" si="39">I265+I284</f>
        <v>30951.24</v>
      </c>
      <c r="J264" s="20">
        <f t="shared" si="39"/>
        <v>3927.63</v>
      </c>
      <c r="K264" s="20">
        <f t="shared" si="39"/>
        <v>27023.61</v>
      </c>
      <c r="L264" s="20">
        <f t="shared" si="39"/>
        <v>0</v>
      </c>
      <c r="M264" s="10" t="s">
        <v>20</v>
      </c>
      <c r="N264" s="10" t="s">
        <v>20</v>
      </c>
      <c r="O264" s="10" t="s">
        <v>20</v>
      </c>
      <c r="P264" s="10"/>
    </row>
    <row r="265" s="3" customFormat="1" ht="34" customHeight="1" spans="1:16">
      <c r="A265" s="11" t="s">
        <v>1319</v>
      </c>
      <c r="B265" s="11">
        <f>SUM(B266:B283)</f>
        <v>18</v>
      </c>
      <c r="C265" s="11" t="s">
        <v>20</v>
      </c>
      <c r="D265" s="11" t="s">
        <v>20</v>
      </c>
      <c r="E265" s="11" t="s">
        <v>20</v>
      </c>
      <c r="F265" s="11" t="s">
        <v>20</v>
      </c>
      <c r="G265" s="11" t="s">
        <v>20</v>
      </c>
      <c r="H265" s="11" t="s">
        <v>20</v>
      </c>
      <c r="I265" s="22">
        <f t="shared" ref="I265:L265" si="40">SUM(I266:I283)</f>
        <v>1110</v>
      </c>
      <c r="J265" s="22">
        <f t="shared" si="40"/>
        <v>1110</v>
      </c>
      <c r="K265" s="22">
        <f t="shared" si="40"/>
        <v>0</v>
      </c>
      <c r="L265" s="22">
        <f t="shared" si="40"/>
        <v>0</v>
      </c>
      <c r="M265" s="11" t="s">
        <v>20</v>
      </c>
      <c r="N265" s="11" t="s">
        <v>20</v>
      </c>
      <c r="O265" s="11" t="s">
        <v>20</v>
      </c>
      <c r="P265" s="11"/>
    </row>
    <row r="266" s="4" customFormat="1" ht="89" customHeight="1" spans="1:16">
      <c r="A266" s="11" t="s">
        <v>1322</v>
      </c>
      <c r="B266" s="11">
        <v>1</v>
      </c>
      <c r="C266" s="11" t="s">
        <v>24</v>
      </c>
      <c r="D266" s="11" t="s">
        <v>1320</v>
      </c>
      <c r="E266" s="11">
        <v>5</v>
      </c>
      <c r="F266" s="11" t="s">
        <v>1323</v>
      </c>
      <c r="G266" s="11" t="s">
        <v>425</v>
      </c>
      <c r="H266" s="11">
        <v>2023</v>
      </c>
      <c r="I266" s="11">
        <f t="shared" si="31"/>
        <v>50</v>
      </c>
      <c r="J266" s="22">
        <v>50</v>
      </c>
      <c r="K266" s="22"/>
      <c r="L266" s="11"/>
      <c r="M266" s="11" t="s">
        <v>794</v>
      </c>
      <c r="N266" s="11" t="s">
        <v>34</v>
      </c>
      <c r="O266" s="11" t="s">
        <v>35</v>
      </c>
      <c r="P266" s="11"/>
    </row>
    <row r="267" s="4" customFormat="1" ht="42" customHeight="1" spans="1:16">
      <c r="A267" s="11" t="s">
        <v>1322</v>
      </c>
      <c r="B267" s="11">
        <v>1</v>
      </c>
      <c r="C267" s="11" t="s">
        <v>24</v>
      </c>
      <c r="D267" s="11" t="s">
        <v>1320</v>
      </c>
      <c r="E267" s="11">
        <v>4</v>
      </c>
      <c r="F267" s="11" t="s">
        <v>1324</v>
      </c>
      <c r="G267" s="11" t="s">
        <v>191</v>
      </c>
      <c r="H267" s="11">
        <v>2023</v>
      </c>
      <c r="I267" s="11">
        <f t="shared" si="31"/>
        <v>40</v>
      </c>
      <c r="J267" s="22">
        <v>40</v>
      </c>
      <c r="K267" s="22"/>
      <c r="L267" s="11"/>
      <c r="M267" s="11" t="s">
        <v>794</v>
      </c>
      <c r="N267" s="11" t="s">
        <v>34</v>
      </c>
      <c r="O267" s="11" t="s">
        <v>35</v>
      </c>
      <c r="P267" s="11"/>
    </row>
    <row r="268" s="4" customFormat="1" ht="42" customHeight="1" spans="1:16">
      <c r="A268" s="11" t="s">
        <v>1322</v>
      </c>
      <c r="B268" s="11">
        <v>1</v>
      </c>
      <c r="C268" s="11" t="s">
        <v>24</v>
      </c>
      <c r="D268" s="11" t="s">
        <v>1320</v>
      </c>
      <c r="E268" s="11">
        <v>9</v>
      </c>
      <c r="F268" s="11" t="s">
        <v>1325</v>
      </c>
      <c r="G268" s="12" t="s">
        <v>168</v>
      </c>
      <c r="H268" s="11">
        <v>2023</v>
      </c>
      <c r="I268" s="11">
        <f t="shared" si="31"/>
        <v>90</v>
      </c>
      <c r="J268" s="22">
        <v>90</v>
      </c>
      <c r="K268" s="22"/>
      <c r="L268" s="11"/>
      <c r="M268" s="11" t="s">
        <v>794</v>
      </c>
      <c r="N268" s="11" t="s">
        <v>34</v>
      </c>
      <c r="O268" s="11" t="s">
        <v>35</v>
      </c>
      <c r="P268" s="11"/>
    </row>
    <row r="269" s="4" customFormat="1" ht="42" customHeight="1" spans="1:16">
      <c r="A269" s="11" t="s">
        <v>1322</v>
      </c>
      <c r="B269" s="11">
        <v>1</v>
      </c>
      <c r="C269" s="11" t="s">
        <v>24</v>
      </c>
      <c r="D269" s="11" t="s">
        <v>1320</v>
      </c>
      <c r="E269" s="11">
        <v>7</v>
      </c>
      <c r="F269" s="11" t="s">
        <v>1326</v>
      </c>
      <c r="G269" s="12" t="s">
        <v>159</v>
      </c>
      <c r="H269" s="11">
        <v>2023</v>
      </c>
      <c r="I269" s="11">
        <f t="shared" si="31"/>
        <v>70</v>
      </c>
      <c r="J269" s="22">
        <v>70</v>
      </c>
      <c r="K269" s="22"/>
      <c r="L269" s="11"/>
      <c r="M269" s="11" t="s">
        <v>794</v>
      </c>
      <c r="N269" s="11" t="s">
        <v>34</v>
      </c>
      <c r="O269" s="11" t="s">
        <v>35</v>
      </c>
      <c r="P269" s="11"/>
    </row>
    <row r="270" s="4" customFormat="1" ht="42" customHeight="1" spans="1:16">
      <c r="A270" s="11" t="s">
        <v>1322</v>
      </c>
      <c r="B270" s="11">
        <v>1</v>
      </c>
      <c r="C270" s="11" t="s">
        <v>24</v>
      </c>
      <c r="D270" s="11" t="s">
        <v>1320</v>
      </c>
      <c r="E270" s="11">
        <v>9</v>
      </c>
      <c r="F270" s="11" t="s">
        <v>1327</v>
      </c>
      <c r="G270" s="12" t="s">
        <v>194</v>
      </c>
      <c r="H270" s="11">
        <v>2023</v>
      </c>
      <c r="I270" s="11">
        <f t="shared" si="31"/>
        <v>90</v>
      </c>
      <c r="J270" s="22">
        <v>90</v>
      </c>
      <c r="K270" s="22"/>
      <c r="L270" s="11"/>
      <c r="M270" s="11" t="s">
        <v>794</v>
      </c>
      <c r="N270" s="11" t="s">
        <v>34</v>
      </c>
      <c r="O270" s="11" t="s">
        <v>35</v>
      </c>
      <c r="P270" s="11"/>
    </row>
    <row r="271" s="4" customFormat="1" ht="42" customHeight="1" spans="1:16">
      <c r="A271" s="11" t="s">
        <v>1322</v>
      </c>
      <c r="B271" s="11">
        <v>1</v>
      </c>
      <c r="C271" s="11" t="s">
        <v>24</v>
      </c>
      <c r="D271" s="11" t="s">
        <v>1320</v>
      </c>
      <c r="E271" s="11">
        <v>8</v>
      </c>
      <c r="F271" s="11" t="s">
        <v>1328</v>
      </c>
      <c r="G271" s="12" t="s">
        <v>179</v>
      </c>
      <c r="H271" s="11">
        <v>2023</v>
      </c>
      <c r="I271" s="11">
        <f t="shared" si="31"/>
        <v>80</v>
      </c>
      <c r="J271" s="22">
        <v>80</v>
      </c>
      <c r="K271" s="22"/>
      <c r="L271" s="11"/>
      <c r="M271" s="11" t="s">
        <v>794</v>
      </c>
      <c r="N271" s="11" t="s">
        <v>34</v>
      </c>
      <c r="O271" s="11" t="s">
        <v>35</v>
      </c>
      <c r="P271" s="11"/>
    </row>
    <row r="272" s="4" customFormat="1" ht="42" customHeight="1" spans="1:16">
      <c r="A272" s="11" t="s">
        <v>1322</v>
      </c>
      <c r="B272" s="11">
        <v>1</v>
      </c>
      <c r="C272" s="11" t="s">
        <v>24</v>
      </c>
      <c r="D272" s="11" t="s">
        <v>1320</v>
      </c>
      <c r="E272" s="11">
        <v>6</v>
      </c>
      <c r="F272" s="11" t="s">
        <v>1329</v>
      </c>
      <c r="G272" s="12" t="s">
        <v>229</v>
      </c>
      <c r="H272" s="11">
        <v>2023</v>
      </c>
      <c r="I272" s="11">
        <f t="shared" si="31"/>
        <v>60</v>
      </c>
      <c r="J272" s="22">
        <v>60</v>
      </c>
      <c r="K272" s="22"/>
      <c r="L272" s="11"/>
      <c r="M272" s="11" t="s">
        <v>794</v>
      </c>
      <c r="N272" s="11" t="s">
        <v>34</v>
      </c>
      <c r="O272" s="11" t="s">
        <v>35</v>
      </c>
      <c r="P272" s="11"/>
    </row>
    <row r="273" s="4" customFormat="1" ht="42" customHeight="1" spans="1:16">
      <c r="A273" s="11" t="s">
        <v>1322</v>
      </c>
      <c r="B273" s="11">
        <v>1</v>
      </c>
      <c r="C273" s="11" t="s">
        <v>24</v>
      </c>
      <c r="D273" s="11" t="s">
        <v>1320</v>
      </c>
      <c r="E273" s="11">
        <v>3</v>
      </c>
      <c r="F273" s="11" t="s">
        <v>1330</v>
      </c>
      <c r="G273" s="12" t="s">
        <v>165</v>
      </c>
      <c r="H273" s="11">
        <v>2023</v>
      </c>
      <c r="I273" s="11">
        <f t="shared" si="31"/>
        <v>30</v>
      </c>
      <c r="J273" s="22">
        <v>30</v>
      </c>
      <c r="K273" s="22"/>
      <c r="L273" s="11"/>
      <c r="M273" s="11" t="s">
        <v>794</v>
      </c>
      <c r="N273" s="11" t="s">
        <v>34</v>
      </c>
      <c r="O273" s="11" t="s">
        <v>35</v>
      </c>
      <c r="P273" s="11"/>
    </row>
    <row r="274" s="4" customFormat="1" ht="42" customHeight="1" spans="1:16">
      <c r="A274" s="11" t="s">
        <v>1322</v>
      </c>
      <c r="B274" s="11">
        <v>1</v>
      </c>
      <c r="C274" s="11" t="s">
        <v>24</v>
      </c>
      <c r="D274" s="11" t="s">
        <v>1320</v>
      </c>
      <c r="E274" s="11">
        <v>7</v>
      </c>
      <c r="F274" s="11" t="s">
        <v>1331</v>
      </c>
      <c r="G274" s="12" t="s">
        <v>188</v>
      </c>
      <c r="H274" s="11">
        <v>2023</v>
      </c>
      <c r="I274" s="11">
        <f t="shared" si="31"/>
        <v>70</v>
      </c>
      <c r="J274" s="22">
        <v>70</v>
      </c>
      <c r="K274" s="22"/>
      <c r="L274" s="11"/>
      <c r="M274" s="11" t="s">
        <v>794</v>
      </c>
      <c r="N274" s="11" t="s">
        <v>34</v>
      </c>
      <c r="O274" s="11" t="s">
        <v>35</v>
      </c>
      <c r="P274" s="11"/>
    </row>
    <row r="275" s="4" customFormat="1" ht="42" customHeight="1" spans="1:16">
      <c r="A275" s="11" t="s">
        <v>1322</v>
      </c>
      <c r="B275" s="11">
        <v>1</v>
      </c>
      <c r="C275" s="11" t="s">
        <v>24</v>
      </c>
      <c r="D275" s="11" t="s">
        <v>1320</v>
      </c>
      <c r="E275" s="11">
        <v>5</v>
      </c>
      <c r="F275" s="11" t="s">
        <v>1332</v>
      </c>
      <c r="G275" s="12" t="s">
        <v>173</v>
      </c>
      <c r="H275" s="11">
        <v>2023</v>
      </c>
      <c r="I275" s="11">
        <f t="shared" ref="I275:I289" si="41">J275+K275+L275</f>
        <v>50</v>
      </c>
      <c r="J275" s="22">
        <v>50</v>
      </c>
      <c r="K275" s="22"/>
      <c r="L275" s="11"/>
      <c r="M275" s="11" t="s">
        <v>794</v>
      </c>
      <c r="N275" s="11" t="s">
        <v>34</v>
      </c>
      <c r="O275" s="11" t="s">
        <v>35</v>
      </c>
      <c r="P275" s="11"/>
    </row>
    <row r="276" s="4" customFormat="1" ht="42" customHeight="1" spans="1:16">
      <c r="A276" s="11" t="s">
        <v>1322</v>
      </c>
      <c r="B276" s="11">
        <v>1</v>
      </c>
      <c r="C276" s="11" t="s">
        <v>24</v>
      </c>
      <c r="D276" s="11" t="s">
        <v>1320</v>
      </c>
      <c r="E276" s="11">
        <v>3</v>
      </c>
      <c r="F276" s="11" t="s">
        <v>1333</v>
      </c>
      <c r="G276" s="12" t="s">
        <v>182</v>
      </c>
      <c r="H276" s="11">
        <v>2023</v>
      </c>
      <c r="I276" s="11">
        <f t="shared" si="41"/>
        <v>30</v>
      </c>
      <c r="J276" s="22">
        <v>30</v>
      </c>
      <c r="K276" s="22"/>
      <c r="L276" s="11"/>
      <c r="M276" s="11" t="s">
        <v>794</v>
      </c>
      <c r="N276" s="11" t="s">
        <v>34</v>
      </c>
      <c r="O276" s="11" t="s">
        <v>35</v>
      </c>
      <c r="P276" s="11"/>
    </row>
    <row r="277" s="4" customFormat="1" ht="42" customHeight="1" spans="1:16">
      <c r="A277" s="11" t="s">
        <v>1322</v>
      </c>
      <c r="B277" s="11">
        <v>1</v>
      </c>
      <c r="C277" s="11" t="s">
        <v>24</v>
      </c>
      <c r="D277" s="11" t="s">
        <v>1320</v>
      </c>
      <c r="E277" s="11">
        <v>12</v>
      </c>
      <c r="F277" s="11" t="s">
        <v>1334</v>
      </c>
      <c r="G277" s="12" t="s">
        <v>32</v>
      </c>
      <c r="H277" s="11">
        <v>2023</v>
      </c>
      <c r="I277" s="11">
        <f t="shared" si="41"/>
        <v>120</v>
      </c>
      <c r="J277" s="22">
        <v>120</v>
      </c>
      <c r="K277" s="22"/>
      <c r="L277" s="11"/>
      <c r="M277" s="11" t="s">
        <v>794</v>
      </c>
      <c r="N277" s="11" t="s">
        <v>34</v>
      </c>
      <c r="O277" s="11" t="s">
        <v>35</v>
      </c>
      <c r="P277" s="11"/>
    </row>
    <row r="278" s="4" customFormat="1" ht="42" customHeight="1" spans="1:16">
      <c r="A278" s="11" t="s">
        <v>1322</v>
      </c>
      <c r="B278" s="11">
        <v>1</v>
      </c>
      <c r="C278" s="11" t="s">
        <v>24</v>
      </c>
      <c r="D278" s="11" t="s">
        <v>1320</v>
      </c>
      <c r="E278" s="11">
        <v>2</v>
      </c>
      <c r="F278" s="11" t="s">
        <v>1335</v>
      </c>
      <c r="G278" s="12" t="s">
        <v>185</v>
      </c>
      <c r="H278" s="11">
        <v>2023</v>
      </c>
      <c r="I278" s="11">
        <f t="shared" si="41"/>
        <v>20</v>
      </c>
      <c r="J278" s="22">
        <v>20</v>
      </c>
      <c r="K278" s="22"/>
      <c r="L278" s="11"/>
      <c r="M278" s="11" t="s">
        <v>794</v>
      </c>
      <c r="N278" s="11" t="s">
        <v>34</v>
      </c>
      <c r="O278" s="11" t="s">
        <v>35</v>
      </c>
      <c r="P278" s="11"/>
    </row>
    <row r="279" s="4" customFormat="1" ht="42" customHeight="1" spans="1:16">
      <c r="A279" s="11" t="s">
        <v>1322</v>
      </c>
      <c r="B279" s="11">
        <v>1</v>
      </c>
      <c r="C279" s="11" t="s">
        <v>24</v>
      </c>
      <c r="D279" s="11" t="s">
        <v>1320</v>
      </c>
      <c r="E279" s="11">
        <v>14</v>
      </c>
      <c r="F279" s="11" t="s">
        <v>1336</v>
      </c>
      <c r="G279" s="12" t="s">
        <v>257</v>
      </c>
      <c r="H279" s="11">
        <v>2023</v>
      </c>
      <c r="I279" s="11">
        <f t="shared" si="41"/>
        <v>140</v>
      </c>
      <c r="J279" s="22">
        <v>140</v>
      </c>
      <c r="K279" s="22"/>
      <c r="L279" s="11"/>
      <c r="M279" s="11" t="s">
        <v>794</v>
      </c>
      <c r="N279" s="11" t="s">
        <v>34</v>
      </c>
      <c r="O279" s="11" t="s">
        <v>35</v>
      </c>
      <c r="P279" s="11"/>
    </row>
    <row r="280" s="4" customFormat="1" ht="42" customHeight="1" spans="1:16">
      <c r="A280" s="11" t="s">
        <v>1322</v>
      </c>
      <c r="B280" s="11">
        <v>1</v>
      </c>
      <c r="C280" s="11" t="s">
        <v>24</v>
      </c>
      <c r="D280" s="11" t="s">
        <v>1320</v>
      </c>
      <c r="E280" s="11">
        <v>1</v>
      </c>
      <c r="F280" s="11" t="s">
        <v>1337</v>
      </c>
      <c r="G280" s="12" t="s">
        <v>176</v>
      </c>
      <c r="H280" s="11">
        <v>2023</v>
      </c>
      <c r="I280" s="11">
        <f t="shared" si="41"/>
        <v>10</v>
      </c>
      <c r="J280" s="22">
        <v>10</v>
      </c>
      <c r="K280" s="22"/>
      <c r="L280" s="11"/>
      <c r="M280" s="11" t="s">
        <v>794</v>
      </c>
      <c r="N280" s="11" t="s">
        <v>34</v>
      </c>
      <c r="O280" s="11" t="s">
        <v>35</v>
      </c>
      <c r="P280" s="11"/>
    </row>
    <row r="281" s="4" customFormat="1" ht="42" customHeight="1" spans="1:16">
      <c r="A281" s="11" t="s">
        <v>1322</v>
      </c>
      <c r="B281" s="11">
        <v>1</v>
      </c>
      <c r="C281" s="11" t="s">
        <v>24</v>
      </c>
      <c r="D281" s="11" t="s">
        <v>1320</v>
      </c>
      <c r="E281" s="11">
        <v>4</v>
      </c>
      <c r="F281" s="11" t="s">
        <v>1338</v>
      </c>
      <c r="G281" s="12" t="s">
        <v>162</v>
      </c>
      <c r="H281" s="11">
        <v>2023</v>
      </c>
      <c r="I281" s="11">
        <f t="shared" si="41"/>
        <v>40</v>
      </c>
      <c r="J281" s="22">
        <v>40</v>
      </c>
      <c r="K281" s="22"/>
      <c r="L281" s="11"/>
      <c r="M281" s="11" t="s">
        <v>794</v>
      </c>
      <c r="N281" s="11" t="s">
        <v>34</v>
      </c>
      <c r="O281" s="11" t="s">
        <v>35</v>
      </c>
      <c r="P281" s="11"/>
    </row>
    <row r="282" s="4" customFormat="1" ht="42" customHeight="1" spans="1:16">
      <c r="A282" s="11" t="s">
        <v>1322</v>
      </c>
      <c r="B282" s="11">
        <v>1</v>
      </c>
      <c r="C282" s="11" t="s">
        <v>24</v>
      </c>
      <c r="D282" s="11" t="s">
        <v>1320</v>
      </c>
      <c r="E282" s="11">
        <v>8</v>
      </c>
      <c r="F282" s="11" t="s">
        <v>1339</v>
      </c>
      <c r="G282" s="12" t="s">
        <v>58</v>
      </c>
      <c r="H282" s="11">
        <v>2023</v>
      </c>
      <c r="I282" s="11">
        <f t="shared" si="41"/>
        <v>80</v>
      </c>
      <c r="J282" s="22">
        <v>80</v>
      </c>
      <c r="K282" s="22"/>
      <c r="L282" s="11"/>
      <c r="M282" s="11" t="s">
        <v>794</v>
      </c>
      <c r="N282" s="11" t="s">
        <v>34</v>
      </c>
      <c r="O282" s="11" t="s">
        <v>35</v>
      </c>
      <c r="P282" s="11"/>
    </row>
    <row r="283" s="4" customFormat="1" ht="42" customHeight="1" spans="1:16">
      <c r="A283" s="11" t="s">
        <v>1322</v>
      </c>
      <c r="B283" s="11">
        <v>1</v>
      </c>
      <c r="C283" s="11" t="s">
        <v>24</v>
      </c>
      <c r="D283" s="11" t="s">
        <v>1320</v>
      </c>
      <c r="E283" s="11">
        <v>4</v>
      </c>
      <c r="F283" s="11" t="s">
        <v>1340</v>
      </c>
      <c r="G283" s="12" t="s">
        <v>303</v>
      </c>
      <c r="H283" s="11">
        <v>2023</v>
      </c>
      <c r="I283" s="11">
        <f t="shared" si="41"/>
        <v>40</v>
      </c>
      <c r="J283" s="22">
        <v>40</v>
      </c>
      <c r="K283" s="22"/>
      <c r="L283" s="11"/>
      <c r="M283" s="11" t="s">
        <v>794</v>
      </c>
      <c r="N283" s="11" t="s">
        <v>34</v>
      </c>
      <c r="O283" s="11" t="s">
        <v>35</v>
      </c>
      <c r="P283" s="11"/>
    </row>
    <row r="284" s="3" customFormat="1" ht="34" customHeight="1" spans="1:16">
      <c r="A284" s="11" t="s">
        <v>1341</v>
      </c>
      <c r="B284" s="11">
        <f>B285+B286+B290+B325+B326+B327+B328+B329</f>
        <v>69</v>
      </c>
      <c r="C284" s="11" t="s">
        <v>20</v>
      </c>
      <c r="D284" s="11" t="s">
        <v>20</v>
      </c>
      <c r="E284" s="11" t="s">
        <v>20</v>
      </c>
      <c r="F284" s="11" t="s">
        <v>20</v>
      </c>
      <c r="G284" s="11" t="s">
        <v>20</v>
      </c>
      <c r="H284" s="11" t="s">
        <v>20</v>
      </c>
      <c r="I284" s="22">
        <f t="shared" si="41"/>
        <v>29841.24</v>
      </c>
      <c r="J284" s="22">
        <f t="shared" ref="J284:L284" si="42">J285+J286+J290+J325+J326+J327+J328+J329</f>
        <v>2817.63</v>
      </c>
      <c r="K284" s="22">
        <f t="shared" si="42"/>
        <v>27023.61</v>
      </c>
      <c r="L284" s="22">
        <f t="shared" si="42"/>
        <v>0</v>
      </c>
      <c r="M284" s="11" t="s">
        <v>20</v>
      </c>
      <c r="N284" s="11" t="s">
        <v>20</v>
      </c>
      <c r="O284" s="11" t="s">
        <v>20</v>
      </c>
      <c r="P284" s="11"/>
    </row>
    <row r="285" s="3" customFormat="1" ht="34" customHeight="1" spans="1:16">
      <c r="A285" s="26" t="s">
        <v>1342</v>
      </c>
      <c r="B285" s="11">
        <f>SUM(B287:B289)</f>
        <v>3</v>
      </c>
      <c r="C285" s="11" t="s">
        <v>20</v>
      </c>
      <c r="D285" s="11" t="s">
        <v>20</v>
      </c>
      <c r="E285" s="11" t="s">
        <v>20</v>
      </c>
      <c r="F285" s="11" t="s">
        <v>20</v>
      </c>
      <c r="G285" s="11" t="s">
        <v>20</v>
      </c>
      <c r="H285" s="11" t="s">
        <v>20</v>
      </c>
      <c r="I285" s="22">
        <f t="shared" si="41"/>
        <v>16300</v>
      </c>
      <c r="J285" s="22">
        <f t="shared" ref="I285:L285" si="43">SUM(J287:J289)</f>
        <v>0</v>
      </c>
      <c r="K285" s="22">
        <f t="shared" si="43"/>
        <v>16300</v>
      </c>
      <c r="L285" s="22">
        <f t="shared" si="43"/>
        <v>0</v>
      </c>
      <c r="M285" s="11" t="s">
        <v>20</v>
      </c>
      <c r="N285" s="11" t="s">
        <v>20</v>
      </c>
      <c r="O285" s="11" t="s">
        <v>20</v>
      </c>
      <c r="P285" s="11"/>
    </row>
    <row r="286" s="3" customFormat="1" ht="34" customHeight="1" spans="1:16">
      <c r="A286" s="26"/>
      <c r="B286" s="11"/>
      <c r="C286" s="11" t="s">
        <v>20</v>
      </c>
      <c r="D286" s="11" t="s">
        <v>20</v>
      </c>
      <c r="E286" s="11" t="s">
        <v>20</v>
      </c>
      <c r="F286" s="11" t="s">
        <v>20</v>
      </c>
      <c r="G286" s="11" t="s">
        <v>20</v>
      </c>
      <c r="H286" s="11" t="s">
        <v>20</v>
      </c>
      <c r="I286" s="22">
        <f t="shared" si="41"/>
        <v>0</v>
      </c>
      <c r="J286" s="22"/>
      <c r="K286" s="22"/>
      <c r="L286" s="22"/>
      <c r="M286" s="11" t="s">
        <v>20</v>
      </c>
      <c r="N286" s="11" t="s">
        <v>20</v>
      </c>
      <c r="O286" s="11" t="s">
        <v>20</v>
      </c>
      <c r="P286" s="11"/>
    </row>
    <row r="287" s="4" customFormat="1" ht="56" customHeight="1" spans="1:16">
      <c r="A287" s="11" t="s">
        <v>1350</v>
      </c>
      <c r="B287" s="11">
        <v>1</v>
      </c>
      <c r="C287" s="11" t="s">
        <v>24</v>
      </c>
      <c r="D287" s="11" t="s">
        <v>60</v>
      </c>
      <c r="E287" s="12">
        <v>500</v>
      </c>
      <c r="F287" s="11" t="s">
        <v>3241</v>
      </c>
      <c r="G287" s="11" t="s">
        <v>964</v>
      </c>
      <c r="H287" s="11">
        <v>2023</v>
      </c>
      <c r="I287" s="22">
        <f t="shared" si="41"/>
        <v>15000</v>
      </c>
      <c r="J287" s="22"/>
      <c r="K287" s="22">
        <v>15000</v>
      </c>
      <c r="L287" s="22"/>
      <c r="M287" s="11" t="s">
        <v>99</v>
      </c>
      <c r="N287" s="11" t="s">
        <v>34</v>
      </c>
      <c r="O287" s="11" t="s">
        <v>35</v>
      </c>
      <c r="P287" s="11"/>
    </row>
    <row r="288" s="5" customFormat="1" ht="36" spans="1:16">
      <c r="A288" s="14" t="s">
        <v>1352</v>
      </c>
      <c r="B288" s="14">
        <v>1</v>
      </c>
      <c r="C288" s="14" t="s">
        <v>24</v>
      </c>
      <c r="D288" s="14" t="s">
        <v>245</v>
      </c>
      <c r="E288" s="53">
        <v>1</v>
      </c>
      <c r="F288" s="14" t="s">
        <v>3242</v>
      </c>
      <c r="G288" s="14" t="s">
        <v>1354</v>
      </c>
      <c r="H288" s="14">
        <v>2023</v>
      </c>
      <c r="I288" s="30">
        <f t="shared" si="41"/>
        <v>900</v>
      </c>
      <c r="J288" s="30"/>
      <c r="K288" s="30">
        <v>900</v>
      </c>
      <c r="L288" s="30"/>
      <c r="M288" s="14" t="s">
        <v>99</v>
      </c>
      <c r="N288" s="14" t="s">
        <v>34</v>
      </c>
      <c r="O288" s="14" t="s">
        <v>35</v>
      </c>
      <c r="P288" s="14"/>
    </row>
    <row r="289" s="5" customFormat="1" ht="41" customHeight="1" spans="1:16">
      <c r="A289" s="11" t="s">
        <v>1355</v>
      </c>
      <c r="B289" s="11">
        <v>1</v>
      </c>
      <c r="C289" s="11" t="s">
        <v>24</v>
      </c>
      <c r="D289" s="11" t="s">
        <v>60</v>
      </c>
      <c r="E289" s="12">
        <v>40</v>
      </c>
      <c r="F289" s="11" t="s">
        <v>3243</v>
      </c>
      <c r="G289" s="11" t="s">
        <v>964</v>
      </c>
      <c r="H289" s="11">
        <v>2023</v>
      </c>
      <c r="I289" s="22">
        <f t="shared" si="41"/>
        <v>400</v>
      </c>
      <c r="J289" s="22"/>
      <c r="K289" s="22">
        <v>400</v>
      </c>
      <c r="L289" s="22"/>
      <c r="M289" s="11" t="s">
        <v>99</v>
      </c>
      <c r="N289" s="11" t="s">
        <v>34</v>
      </c>
      <c r="O289" s="11" t="s">
        <v>35</v>
      </c>
      <c r="P289" s="11"/>
    </row>
    <row r="290" s="3" customFormat="1" ht="34" customHeight="1" spans="1:16">
      <c r="A290" s="26" t="s">
        <v>1357</v>
      </c>
      <c r="B290" s="11">
        <f>SUM(B291:B324)</f>
        <v>33</v>
      </c>
      <c r="C290" s="11" t="s">
        <v>20</v>
      </c>
      <c r="D290" s="11" t="s">
        <v>20</v>
      </c>
      <c r="E290" s="11" t="s">
        <v>20</v>
      </c>
      <c r="F290" s="11" t="s">
        <v>20</v>
      </c>
      <c r="G290" s="11" t="s">
        <v>20</v>
      </c>
      <c r="H290" s="11" t="s">
        <v>20</v>
      </c>
      <c r="I290" s="22">
        <f t="shared" ref="I290:L290" si="44">SUM(I291:I324)</f>
        <v>9645.24</v>
      </c>
      <c r="J290" s="22">
        <f t="shared" si="44"/>
        <v>166.63</v>
      </c>
      <c r="K290" s="22">
        <f t="shared" si="44"/>
        <v>9478.61</v>
      </c>
      <c r="L290" s="22">
        <f t="shared" si="44"/>
        <v>0</v>
      </c>
      <c r="M290" s="11" t="s">
        <v>20</v>
      </c>
      <c r="N290" s="11" t="s">
        <v>20</v>
      </c>
      <c r="O290" s="11" t="s">
        <v>20</v>
      </c>
      <c r="P290" s="11"/>
    </row>
    <row r="291" s="43" customFormat="1" ht="72" customHeight="1" spans="1:16">
      <c r="A291" s="12" t="s">
        <v>1515</v>
      </c>
      <c r="B291" s="26">
        <v>1</v>
      </c>
      <c r="C291" s="11" t="s">
        <v>24</v>
      </c>
      <c r="D291" s="11" t="s">
        <v>92</v>
      </c>
      <c r="E291" s="11">
        <v>1</v>
      </c>
      <c r="F291" s="11" t="s">
        <v>1516</v>
      </c>
      <c r="G291" s="11" t="s">
        <v>1517</v>
      </c>
      <c r="H291" s="11">
        <v>2023</v>
      </c>
      <c r="I291" s="12">
        <f t="shared" ref="I267:I328" si="45">J291+K291+L291</f>
        <v>141.63</v>
      </c>
      <c r="J291" s="12">
        <v>141.63</v>
      </c>
      <c r="K291" s="12"/>
      <c r="L291" s="22"/>
      <c r="M291" s="11" t="s">
        <v>95</v>
      </c>
      <c r="N291" s="11" t="s">
        <v>34</v>
      </c>
      <c r="O291" s="11" t="s">
        <v>35</v>
      </c>
      <c r="P291" s="11"/>
    </row>
    <row r="292" s="43" customFormat="1" ht="86" customHeight="1" spans="1:16">
      <c r="A292" s="12" t="s">
        <v>1518</v>
      </c>
      <c r="B292" s="26">
        <v>1</v>
      </c>
      <c r="C292" s="11" t="s">
        <v>24</v>
      </c>
      <c r="D292" s="11" t="s">
        <v>92</v>
      </c>
      <c r="E292" s="11">
        <v>1</v>
      </c>
      <c r="F292" s="12" t="s">
        <v>1519</v>
      </c>
      <c r="G292" s="11" t="s">
        <v>1517</v>
      </c>
      <c r="H292" s="11">
        <v>2023</v>
      </c>
      <c r="I292" s="11">
        <f t="shared" si="45"/>
        <v>1182.48</v>
      </c>
      <c r="J292" s="11"/>
      <c r="K292" s="11">
        <v>1182.48</v>
      </c>
      <c r="L292" s="22"/>
      <c r="M292" s="11" t="s">
        <v>95</v>
      </c>
      <c r="N292" s="11" t="s">
        <v>34</v>
      </c>
      <c r="O292" s="11" t="s">
        <v>35</v>
      </c>
      <c r="P292" s="11"/>
    </row>
    <row r="293" s="43" customFormat="1" ht="165" customHeight="1" spans="1:16">
      <c r="A293" s="12" t="s">
        <v>1520</v>
      </c>
      <c r="B293" s="26">
        <v>1</v>
      </c>
      <c r="C293" s="11" t="s">
        <v>24</v>
      </c>
      <c r="D293" s="11" t="s">
        <v>92</v>
      </c>
      <c r="E293" s="11">
        <v>1</v>
      </c>
      <c r="F293" s="12" t="s">
        <v>1521</v>
      </c>
      <c r="G293" s="11" t="s">
        <v>1517</v>
      </c>
      <c r="H293" s="11">
        <v>2023</v>
      </c>
      <c r="I293" s="11">
        <f t="shared" si="45"/>
        <v>280</v>
      </c>
      <c r="J293" s="11"/>
      <c r="K293" s="22">
        <v>280</v>
      </c>
      <c r="L293" s="22"/>
      <c r="M293" s="11" t="s">
        <v>95</v>
      </c>
      <c r="N293" s="11" t="s">
        <v>34</v>
      </c>
      <c r="O293" s="11" t="s">
        <v>35</v>
      </c>
      <c r="P293" s="11"/>
    </row>
    <row r="294" s="43" customFormat="1" ht="54" customHeight="1" spans="1:16">
      <c r="A294" s="12" t="s">
        <v>1522</v>
      </c>
      <c r="B294" s="26">
        <v>1</v>
      </c>
      <c r="C294" s="11" t="s">
        <v>24</v>
      </c>
      <c r="D294" s="11" t="s">
        <v>92</v>
      </c>
      <c r="E294" s="11">
        <v>1</v>
      </c>
      <c r="F294" s="12" t="s">
        <v>1523</v>
      </c>
      <c r="G294" s="11" t="s">
        <v>1524</v>
      </c>
      <c r="H294" s="11">
        <v>2023</v>
      </c>
      <c r="I294" s="11">
        <f t="shared" si="45"/>
        <v>785</v>
      </c>
      <c r="J294" s="11"/>
      <c r="K294" s="22">
        <v>785</v>
      </c>
      <c r="L294" s="22"/>
      <c r="M294" s="11" t="s">
        <v>95</v>
      </c>
      <c r="N294" s="11" t="s">
        <v>34</v>
      </c>
      <c r="O294" s="11" t="s">
        <v>35</v>
      </c>
      <c r="P294" s="11"/>
    </row>
    <row r="295" s="43" customFormat="1" ht="54" customHeight="1" spans="1:16">
      <c r="A295" s="12" t="s">
        <v>1525</v>
      </c>
      <c r="B295" s="26">
        <v>1</v>
      </c>
      <c r="C295" s="11" t="s">
        <v>24</v>
      </c>
      <c r="D295" s="11" t="s">
        <v>92</v>
      </c>
      <c r="E295" s="11">
        <v>1</v>
      </c>
      <c r="F295" s="12" t="s">
        <v>1526</v>
      </c>
      <c r="G295" s="11" t="s">
        <v>1527</v>
      </c>
      <c r="H295" s="11">
        <v>2023</v>
      </c>
      <c r="I295" s="11">
        <f t="shared" si="45"/>
        <v>25</v>
      </c>
      <c r="J295" s="11">
        <v>25</v>
      </c>
      <c r="K295" s="22"/>
      <c r="L295" s="22"/>
      <c r="M295" s="11" t="s">
        <v>95</v>
      </c>
      <c r="N295" s="11" t="s">
        <v>34</v>
      </c>
      <c r="O295" s="11" t="s">
        <v>35</v>
      </c>
      <c r="P295" s="11"/>
    </row>
    <row r="296" s="43" customFormat="1" ht="54" customHeight="1" spans="1:16">
      <c r="A296" s="26" t="s">
        <v>1528</v>
      </c>
      <c r="B296" s="26"/>
      <c r="C296" s="11" t="s">
        <v>24</v>
      </c>
      <c r="D296" s="11" t="s">
        <v>92</v>
      </c>
      <c r="E296" s="11">
        <v>1</v>
      </c>
      <c r="F296" s="11" t="s">
        <v>1529</v>
      </c>
      <c r="G296" s="11" t="s">
        <v>159</v>
      </c>
      <c r="H296" s="11">
        <v>2023</v>
      </c>
      <c r="I296" s="11">
        <f t="shared" si="45"/>
        <v>1955</v>
      </c>
      <c r="J296" s="11"/>
      <c r="K296" s="11">
        <v>1955</v>
      </c>
      <c r="L296" s="22"/>
      <c r="M296" s="11" t="s">
        <v>95</v>
      </c>
      <c r="N296" s="11" t="s">
        <v>34</v>
      </c>
      <c r="O296" s="11" t="s">
        <v>35</v>
      </c>
      <c r="P296" s="11"/>
    </row>
    <row r="297" s="43" customFormat="1" ht="54" customHeight="1" spans="1:16">
      <c r="A297" s="26" t="s">
        <v>1530</v>
      </c>
      <c r="B297" s="26">
        <v>1</v>
      </c>
      <c r="C297" s="11" t="s">
        <v>24</v>
      </c>
      <c r="D297" s="11" t="s">
        <v>92</v>
      </c>
      <c r="E297" s="11">
        <v>1</v>
      </c>
      <c r="F297" s="11" t="s">
        <v>994</v>
      </c>
      <c r="G297" s="11" t="s">
        <v>173</v>
      </c>
      <c r="H297" s="11">
        <v>2023</v>
      </c>
      <c r="I297" s="11">
        <f t="shared" si="45"/>
        <v>1600</v>
      </c>
      <c r="J297" s="11"/>
      <c r="K297" s="11">
        <v>1600</v>
      </c>
      <c r="L297" s="22"/>
      <c r="M297" s="11" t="s">
        <v>95</v>
      </c>
      <c r="N297" s="11" t="s">
        <v>34</v>
      </c>
      <c r="O297" s="11" t="s">
        <v>35</v>
      </c>
      <c r="P297" s="11"/>
    </row>
    <row r="298" s="43" customFormat="1" ht="54" customHeight="1" spans="1:16">
      <c r="A298" s="26" t="s">
        <v>1531</v>
      </c>
      <c r="B298" s="26">
        <v>1</v>
      </c>
      <c r="C298" s="11" t="s">
        <v>24</v>
      </c>
      <c r="D298" s="11" t="s">
        <v>92</v>
      </c>
      <c r="E298" s="11">
        <v>1</v>
      </c>
      <c r="F298" s="11" t="s">
        <v>996</v>
      </c>
      <c r="G298" s="11" t="s">
        <v>257</v>
      </c>
      <c r="H298" s="11">
        <v>2023</v>
      </c>
      <c r="I298" s="11">
        <f t="shared" si="45"/>
        <v>1148</v>
      </c>
      <c r="J298" s="11"/>
      <c r="K298" s="11">
        <v>1148</v>
      </c>
      <c r="L298" s="22"/>
      <c r="M298" s="11" t="s">
        <v>95</v>
      </c>
      <c r="N298" s="11" t="s">
        <v>34</v>
      </c>
      <c r="O298" s="11" t="s">
        <v>35</v>
      </c>
      <c r="P298" s="11"/>
    </row>
    <row r="299" s="43" customFormat="1" ht="54" customHeight="1" spans="1:16">
      <c r="A299" s="26" t="s">
        <v>1532</v>
      </c>
      <c r="B299" s="26">
        <v>1</v>
      </c>
      <c r="C299" s="11" t="s">
        <v>24</v>
      </c>
      <c r="D299" s="11" t="s">
        <v>92</v>
      </c>
      <c r="E299" s="11">
        <v>1</v>
      </c>
      <c r="F299" s="11" t="s">
        <v>1533</v>
      </c>
      <c r="G299" s="11" t="s">
        <v>185</v>
      </c>
      <c r="H299" s="11">
        <v>2023</v>
      </c>
      <c r="I299" s="11">
        <f t="shared" si="45"/>
        <v>1060</v>
      </c>
      <c r="J299" s="11"/>
      <c r="K299" s="11">
        <v>1060</v>
      </c>
      <c r="L299" s="22"/>
      <c r="M299" s="11" t="s">
        <v>95</v>
      </c>
      <c r="N299" s="11" t="s">
        <v>34</v>
      </c>
      <c r="O299" s="11" t="s">
        <v>35</v>
      </c>
      <c r="P299" s="11"/>
    </row>
    <row r="300" s="43" customFormat="1" ht="66" customHeight="1" spans="1:16">
      <c r="A300" s="26" t="s">
        <v>1515</v>
      </c>
      <c r="B300" s="11">
        <v>1</v>
      </c>
      <c r="C300" s="11" t="s">
        <v>24</v>
      </c>
      <c r="D300" s="11" t="s">
        <v>92</v>
      </c>
      <c r="E300" s="11">
        <v>1</v>
      </c>
      <c r="F300" s="11" t="s">
        <v>1534</v>
      </c>
      <c r="G300" s="11" t="s">
        <v>194</v>
      </c>
      <c r="H300" s="11">
        <v>2023</v>
      </c>
      <c r="I300" s="22">
        <f t="shared" si="45"/>
        <v>121.63</v>
      </c>
      <c r="J300" s="22"/>
      <c r="K300" s="22">
        <v>121.63</v>
      </c>
      <c r="L300" s="22"/>
      <c r="M300" s="11" t="s">
        <v>95</v>
      </c>
      <c r="N300" s="11" t="s">
        <v>34</v>
      </c>
      <c r="O300" s="11" t="s">
        <v>35</v>
      </c>
      <c r="P300" s="11"/>
    </row>
    <row r="301" s="43" customFormat="1" ht="189" customHeight="1" spans="1:16">
      <c r="A301" s="26" t="s">
        <v>1535</v>
      </c>
      <c r="B301" s="26">
        <v>1</v>
      </c>
      <c r="C301" s="11" t="s">
        <v>208</v>
      </c>
      <c r="D301" s="11" t="s">
        <v>92</v>
      </c>
      <c r="E301" s="11">
        <v>8</v>
      </c>
      <c r="F301" s="11" t="s">
        <v>1536</v>
      </c>
      <c r="G301" s="11" t="s">
        <v>194</v>
      </c>
      <c r="H301" s="11">
        <v>2023</v>
      </c>
      <c r="I301" s="22">
        <f t="shared" si="45"/>
        <v>31</v>
      </c>
      <c r="J301" s="22"/>
      <c r="K301" s="22">
        <v>31</v>
      </c>
      <c r="L301" s="22"/>
      <c r="M301" s="11" t="s">
        <v>95</v>
      </c>
      <c r="N301" s="11" t="s">
        <v>34</v>
      </c>
      <c r="O301" s="11" t="s">
        <v>35</v>
      </c>
      <c r="P301" s="47"/>
    </row>
    <row r="302" s="43" customFormat="1" ht="111" customHeight="1" spans="1:16">
      <c r="A302" s="26" t="s">
        <v>1537</v>
      </c>
      <c r="B302" s="26">
        <v>1</v>
      </c>
      <c r="C302" s="11" t="s">
        <v>208</v>
      </c>
      <c r="D302" s="11" t="s">
        <v>92</v>
      </c>
      <c r="E302" s="11">
        <v>4</v>
      </c>
      <c r="F302" s="11" t="s">
        <v>1538</v>
      </c>
      <c r="G302" s="11" t="s">
        <v>191</v>
      </c>
      <c r="H302" s="11">
        <v>2023</v>
      </c>
      <c r="I302" s="22">
        <f t="shared" si="45"/>
        <v>36.85</v>
      </c>
      <c r="J302" s="22"/>
      <c r="K302" s="22">
        <v>36.85</v>
      </c>
      <c r="L302" s="22"/>
      <c r="M302" s="11" t="s">
        <v>95</v>
      </c>
      <c r="N302" s="11" t="s">
        <v>34</v>
      </c>
      <c r="O302" s="11" t="s">
        <v>35</v>
      </c>
      <c r="P302" s="54"/>
    </row>
    <row r="303" s="2" customFormat="1" ht="122" customHeight="1" spans="1:16">
      <c r="A303" s="26" t="s">
        <v>1539</v>
      </c>
      <c r="B303" s="26">
        <v>1</v>
      </c>
      <c r="C303" s="11" t="s">
        <v>208</v>
      </c>
      <c r="D303" s="11" t="s">
        <v>92</v>
      </c>
      <c r="E303" s="11">
        <v>6</v>
      </c>
      <c r="F303" s="11" t="s">
        <v>1540</v>
      </c>
      <c r="G303" s="11" t="s">
        <v>159</v>
      </c>
      <c r="H303" s="11">
        <v>2023</v>
      </c>
      <c r="I303" s="22">
        <f t="shared" si="45"/>
        <v>30.9</v>
      </c>
      <c r="J303" s="22"/>
      <c r="K303" s="22">
        <v>30.9</v>
      </c>
      <c r="L303" s="22"/>
      <c r="M303" s="11" t="s">
        <v>95</v>
      </c>
      <c r="N303" s="11" t="s">
        <v>34</v>
      </c>
      <c r="O303" s="11" t="s">
        <v>35</v>
      </c>
      <c r="P303" s="54"/>
    </row>
    <row r="304" s="2" customFormat="1" ht="125" customHeight="1" spans="1:16">
      <c r="A304" s="26" t="s">
        <v>1541</v>
      </c>
      <c r="B304" s="26">
        <v>1</v>
      </c>
      <c r="C304" s="11" t="s">
        <v>208</v>
      </c>
      <c r="D304" s="11" t="s">
        <v>92</v>
      </c>
      <c r="E304" s="11">
        <v>8</v>
      </c>
      <c r="F304" s="11" t="s">
        <v>1542</v>
      </c>
      <c r="G304" s="11" t="s">
        <v>188</v>
      </c>
      <c r="H304" s="11">
        <v>2023</v>
      </c>
      <c r="I304" s="22">
        <f t="shared" si="45"/>
        <v>31</v>
      </c>
      <c r="J304" s="22"/>
      <c r="K304" s="22">
        <v>31</v>
      </c>
      <c r="L304" s="22"/>
      <c r="M304" s="11" t="s">
        <v>95</v>
      </c>
      <c r="N304" s="11" t="s">
        <v>34</v>
      </c>
      <c r="O304" s="11" t="s">
        <v>35</v>
      </c>
      <c r="P304" s="54"/>
    </row>
    <row r="305" s="2" customFormat="1" ht="124" customHeight="1" spans="1:16">
      <c r="A305" s="26" t="s">
        <v>1543</v>
      </c>
      <c r="B305" s="26">
        <v>1</v>
      </c>
      <c r="C305" s="11" t="s">
        <v>208</v>
      </c>
      <c r="D305" s="11" t="s">
        <v>92</v>
      </c>
      <c r="E305" s="11">
        <v>7</v>
      </c>
      <c r="F305" s="11" t="s">
        <v>1544</v>
      </c>
      <c r="G305" s="11" t="s">
        <v>185</v>
      </c>
      <c r="H305" s="11">
        <v>2023</v>
      </c>
      <c r="I305" s="22">
        <f t="shared" si="45"/>
        <v>27</v>
      </c>
      <c r="J305" s="22"/>
      <c r="K305" s="22">
        <v>27</v>
      </c>
      <c r="L305" s="22"/>
      <c r="M305" s="11" t="s">
        <v>95</v>
      </c>
      <c r="N305" s="11" t="s">
        <v>34</v>
      </c>
      <c r="O305" s="11" t="s">
        <v>35</v>
      </c>
      <c r="P305" s="54"/>
    </row>
    <row r="306" s="2" customFormat="1" ht="89" customHeight="1" spans="1:16">
      <c r="A306" s="26" t="s">
        <v>1545</v>
      </c>
      <c r="B306" s="26">
        <v>1</v>
      </c>
      <c r="C306" s="11" t="s">
        <v>208</v>
      </c>
      <c r="D306" s="11" t="s">
        <v>92</v>
      </c>
      <c r="E306" s="11">
        <v>6</v>
      </c>
      <c r="F306" s="11" t="s">
        <v>1546</v>
      </c>
      <c r="G306" s="11" t="s">
        <v>32</v>
      </c>
      <c r="H306" s="11">
        <v>2023</v>
      </c>
      <c r="I306" s="22">
        <f t="shared" si="45"/>
        <v>30</v>
      </c>
      <c r="J306" s="22"/>
      <c r="K306" s="22">
        <v>30</v>
      </c>
      <c r="L306" s="22"/>
      <c r="M306" s="11" t="s">
        <v>95</v>
      </c>
      <c r="N306" s="11" t="s">
        <v>34</v>
      </c>
      <c r="O306" s="11" t="s">
        <v>35</v>
      </c>
      <c r="P306" s="54"/>
    </row>
    <row r="307" s="2" customFormat="1" ht="188" customHeight="1" spans="1:16">
      <c r="A307" s="26" t="s">
        <v>1547</v>
      </c>
      <c r="B307" s="26">
        <v>1</v>
      </c>
      <c r="C307" s="11" t="s">
        <v>208</v>
      </c>
      <c r="D307" s="11" t="s">
        <v>92</v>
      </c>
      <c r="E307" s="11">
        <v>8</v>
      </c>
      <c r="F307" s="11" t="s">
        <v>1548</v>
      </c>
      <c r="G307" s="11" t="s">
        <v>229</v>
      </c>
      <c r="H307" s="11">
        <v>2023</v>
      </c>
      <c r="I307" s="22">
        <f t="shared" si="45"/>
        <v>30.1</v>
      </c>
      <c r="J307" s="22"/>
      <c r="K307" s="22">
        <v>30.1</v>
      </c>
      <c r="L307" s="22"/>
      <c r="M307" s="11" t="s">
        <v>95</v>
      </c>
      <c r="N307" s="11" t="s">
        <v>34</v>
      </c>
      <c r="O307" s="11" t="s">
        <v>35</v>
      </c>
      <c r="P307" s="54"/>
    </row>
    <row r="308" s="2" customFormat="1" ht="135" customHeight="1" spans="1:16">
      <c r="A308" s="26" t="s">
        <v>1549</v>
      </c>
      <c r="B308" s="26">
        <v>1</v>
      </c>
      <c r="C308" s="11" t="s">
        <v>208</v>
      </c>
      <c r="D308" s="11" t="s">
        <v>92</v>
      </c>
      <c r="E308" s="11">
        <v>6</v>
      </c>
      <c r="F308" s="11" t="s">
        <v>1550</v>
      </c>
      <c r="G308" s="11" t="s">
        <v>165</v>
      </c>
      <c r="H308" s="11">
        <v>2023</v>
      </c>
      <c r="I308" s="22">
        <f t="shared" si="45"/>
        <v>30</v>
      </c>
      <c r="J308" s="22"/>
      <c r="K308" s="22">
        <v>30</v>
      </c>
      <c r="L308" s="22"/>
      <c r="M308" s="11" t="s">
        <v>95</v>
      </c>
      <c r="N308" s="11" t="s">
        <v>34</v>
      </c>
      <c r="O308" s="11" t="s">
        <v>35</v>
      </c>
      <c r="P308" s="54"/>
    </row>
    <row r="309" s="2" customFormat="1" ht="90" customHeight="1" spans="1:16">
      <c r="A309" s="26" t="s">
        <v>1551</v>
      </c>
      <c r="B309" s="26">
        <v>1</v>
      </c>
      <c r="C309" s="11" t="s">
        <v>208</v>
      </c>
      <c r="D309" s="11" t="s">
        <v>92</v>
      </c>
      <c r="E309" s="11">
        <v>6</v>
      </c>
      <c r="F309" s="11" t="s">
        <v>1552</v>
      </c>
      <c r="G309" s="11" t="s">
        <v>168</v>
      </c>
      <c r="H309" s="11">
        <v>2023</v>
      </c>
      <c r="I309" s="22">
        <f t="shared" si="45"/>
        <v>32.6</v>
      </c>
      <c r="J309" s="22"/>
      <c r="K309" s="22">
        <v>32.6</v>
      </c>
      <c r="L309" s="22"/>
      <c r="M309" s="11" t="s">
        <v>95</v>
      </c>
      <c r="N309" s="11" t="s">
        <v>34</v>
      </c>
      <c r="O309" s="11" t="s">
        <v>35</v>
      </c>
      <c r="P309" s="54"/>
    </row>
    <row r="310" s="2" customFormat="1" ht="133" customHeight="1" spans="1:16">
      <c r="A310" s="26" t="s">
        <v>1553</v>
      </c>
      <c r="B310" s="26">
        <v>1</v>
      </c>
      <c r="C310" s="11" t="s">
        <v>208</v>
      </c>
      <c r="D310" s="11" t="s">
        <v>92</v>
      </c>
      <c r="E310" s="11">
        <v>6</v>
      </c>
      <c r="F310" s="11" t="s">
        <v>1554</v>
      </c>
      <c r="G310" s="11" t="s">
        <v>162</v>
      </c>
      <c r="H310" s="11">
        <v>2023</v>
      </c>
      <c r="I310" s="22">
        <f t="shared" si="45"/>
        <v>30</v>
      </c>
      <c r="J310" s="22"/>
      <c r="K310" s="22">
        <v>30</v>
      </c>
      <c r="L310" s="22"/>
      <c r="M310" s="11" t="s">
        <v>95</v>
      </c>
      <c r="N310" s="11" t="s">
        <v>34</v>
      </c>
      <c r="O310" s="11" t="s">
        <v>35</v>
      </c>
      <c r="P310" s="54"/>
    </row>
    <row r="311" s="2" customFormat="1" ht="153" customHeight="1" spans="1:16">
      <c r="A311" s="26" t="s">
        <v>1555</v>
      </c>
      <c r="B311" s="26">
        <v>1</v>
      </c>
      <c r="C311" s="11" t="s">
        <v>208</v>
      </c>
      <c r="D311" s="11" t="s">
        <v>92</v>
      </c>
      <c r="E311" s="11">
        <v>11</v>
      </c>
      <c r="F311" s="11" t="s">
        <v>1556</v>
      </c>
      <c r="G311" s="11" t="s">
        <v>257</v>
      </c>
      <c r="H311" s="11">
        <v>2023</v>
      </c>
      <c r="I311" s="22">
        <f t="shared" si="45"/>
        <v>36</v>
      </c>
      <c r="J311" s="22"/>
      <c r="K311" s="22">
        <v>36</v>
      </c>
      <c r="L311" s="22"/>
      <c r="M311" s="11" t="s">
        <v>95</v>
      </c>
      <c r="N311" s="11" t="s">
        <v>34</v>
      </c>
      <c r="O311" s="11" t="s">
        <v>35</v>
      </c>
      <c r="P311" s="54"/>
    </row>
    <row r="312" s="2" customFormat="1" ht="129" customHeight="1" spans="1:16">
      <c r="A312" s="26" t="s">
        <v>1557</v>
      </c>
      <c r="B312" s="26">
        <v>1</v>
      </c>
      <c r="C312" s="11" t="s">
        <v>208</v>
      </c>
      <c r="D312" s="11" t="s">
        <v>92</v>
      </c>
      <c r="E312" s="11">
        <v>8</v>
      </c>
      <c r="F312" s="11" t="s">
        <v>1558</v>
      </c>
      <c r="G312" s="11" t="s">
        <v>182</v>
      </c>
      <c r="H312" s="11">
        <v>2023</v>
      </c>
      <c r="I312" s="22">
        <f t="shared" si="45"/>
        <v>30</v>
      </c>
      <c r="J312" s="22"/>
      <c r="K312" s="22">
        <v>30</v>
      </c>
      <c r="L312" s="22"/>
      <c r="M312" s="11" t="s">
        <v>95</v>
      </c>
      <c r="N312" s="11" t="s">
        <v>34</v>
      </c>
      <c r="O312" s="11" t="s">
        <v>35</v>
      </c>
      <c r="P312" s="54"/>
    </row>
    <row r="313" s="2" customFormat="1" ht="111" customHeight="1" spans="1:16">
      <c r="A313" s="26" t="s">
        <v>1559</v>
      </c>
      <c r="B313" s="26">
        <v>1</v>
      </c>
      <c r="C313" s="11" t="s">
        <v>208</v>
      </c>
      <c r="D313" s="11" t="s">
        <v>92</v>
      </c>
      <c r="E313" s="11">
        <v>7</v>
      </c>
      <c r="F313" s="11" t="s">
        <v>1560</v>
      </c>
      <c r="G313" s="11" t="s">
        <v>176</v>
      </c>
      <c r="H313" s="11">
        <v>2023</v>
      </c>
      <c r="I313" s="22">
        <f t="shared" si="45"/>
        <v>24.68</v>
      </c>
      <c r="J313" s="22"/>
      <c r="K313" s="22">
        <v>24.68</v>
      </c>
      <c r="L313" s="22"/>
      <c r="M313" s="11" t="s">
        <v>95</v>
      </c>
      <c r="N313" s="11" t="s">
        <v>34</v>
      </c>
      <c r="O313" s="11" t="s">
        <v>35</v>
      </c>
      <c r="P313" s="54"/>
    </row>
    <row r="314" s="2" customFormat="1" ht="90" customHeight="1" spans="1:16">
      <c r="A314" s="26" t="s">
        <v>1561</v>
      </c>
      <c r="B314" s="26">
        <v>1</v>
      </c>
      <c r="C314" s="11" t="s">
        <v>208</v>
      </c>
      <c r="D314" s="11" t="s">
        <v>92</v>
      </c>
      <c r="E314" s="11">
        <v>5</v>
      </c>
      <c r="F314" s="11" t="s">
        <v>1562</v>
      </c>
      <c r="G314" s="11" t="s">
        <v>179</v>
      </c>
      <c r="H314" s="11">
        <v>2023</v>
      </c>
      <c r="I314" s="22">
        <f t="shared" si="45"/>
        <v>31.6</v>
      </c>
      <c r="J314" s="22"/>
      <c r="K314" s="22">
        <v>31.6</v>
      </c>
      <c r="L314" s="22"/>
      <c r="M314" s="11" t="s">
        <v>95</v>
      </c>
      <c r="N314" s="11" t="s">
        <v>34</v>
      </c>
      <c r="O314" s="11" t="s">
        <v>35</v>
      </c>
      <c r="P314" s="54"/>
    </row>
    <row r="315" s="2" customFormat="1" ht="135" customHeight="1" spans="1:16">
      <c r="A315" s="26" t="s">
        <v>1563</v>
      </c>
      <c r="B315" s="26">
        <v>1</v>
      </c>
      <c r="C315" s="11" t="s">
        <v>208</v>
      </c>
      <c r="D315" s="11" t="s">
        <v>92</v>
      </c>
      <c r="E315" s="11">
        <v>7</v>
      </c>
      <c r="F315" s="11" t="s">
        <v>1564</v>
      </c>
      <c r="G315" s="11" t="s">
        <v>425</v>
      </c>
      <c r="H315" s="11">
        <v>2023</v>
      </c>
      <c r="I315" s="22">
        <f t="shared" si="45"/>
        <v>35</v>
      </c>
      <c r="J315" s="22"/>
      <c r="K315" s="22">
        <v>35</v>
      </c>
      <c r="L315" s="22"/>
      <c r="M315" s="11" t="s">
        <v>95</v>
      </c>
      <c r="N315" s="11" t="s">
        <v>34</v>
      </c>
      <c r="O315" s="11" t="s">
        <v>35</v>
      </c>
      <c r="P315" s="54"/>
    </row>
    <row r="316" s="2" customFormat="1" ht="166" customHeight="1" spans="1:16">
      <c r="A316" s="26" t="s">
        <v>1565</v>
      </c>
      <c r="B316" s="26">
        <v>1</v>
      </c>
      <c r="C316" s="11" t="s">
        <v>208</v>
      </c>
      <c r="D316" s="11" t="s">
        <v>92</v>
      </c>
      <c r="E316" s="11">
        <v>8</v>
      </c>
      <c r="F316" s="11" t="s">
        <v>1566</v>
      </c>
      <c r="G316" s="11" t="s">
        <v>173</v>
      </c>
      <c r="H316" s="11">
        <v>2023</v>
      </c>
      <c r="I316" s="22">
        <f t="shared" si="45"/>
        <v>40.7</v>
      </c>
      <c r="J316" s="22"/>
      <c r="K316" s="22">
        <v>40.7</v>
      </c>
      <c r="L316" s="22"/>
      <c r="M316" s="11" t="s">
        <v>95</v>
      </c>
      <c r="N316" s="11" t="s">
        <v>34</v>
      </c>
      <c r="O316" s="11" t="s">
        <v>35</v>
      </c>
      <c r="P316" s="54"/>
    </row>
    <row r="317" s="2" customFormat="1" ht="237" customHeight="1" spans="1:16">
      <c r="A317" s="26" t="s">
        <v>1567</v>
      </c>
      <c r="B317" s="26">
        <v>1</v>
      </c>
      <c r="C317" s="11" t="s">
        <v>208</v>
      </c>
      <c r="D317" s="11" t="s">
        <v>92</v>
      </c>
      <c r="E317" s="11">
        <v>8</v>
      </c>
      <c r="F317" s="11" t="s">
        <v>1568</v>
      </c>
      <c r="G317" s="11" t="s">
        <v>58</v>
      </c>
      <c r="H317" s="11">
        <v>2023</v>
      </c>
      <c r="I317" s="22">
        <f t="shared" si="45"/>
        <v>36</v>
      </c>
      <c r="J317" s="22"/>
      <c r="K317" s="22">
        <v>36</v>
      </c>
      <c r="L317" s="22"/>
      <c r="M317" s="11" t="s">
        <v>95</v>
      </c>
      <c r="N317" s="11" t="s">
        <v>34</v>
      </c>
      <c r="O317" s="11" t="s">
        <v>35</v>
      </c>
      <c r="P317" s="54"/>
    </row>
    <row r="318" s="2" customFormat="1" ht="97" customHeight="1" spans="1:16">
      <c r="A318" s="26" t="s">
        <v>1569</v>
      </c>
      <c r="B318" s="26">
        <v>1</v>
      </c>
      <c r="C318" s="11" t="s">
        <v>208</v>
      </c>
      <c r="D318" s="11" t="s">
        <v>92</v>
      </c>
      <c r="E318" s="11">
        <v>5</v>
      </c>
      <c r="F318" s="11" t="s">
        <v>1570</v>
      </c>
      <c r="G318" s="11" t="s">
        <v>303</v>
      </c>
      <c r="H318" s="11">
        <v>2023</v>
      </c>
      <c r="I318" s="22">
        <f t="shared" si="45"/>
        <v>22.57</v>
      </c>
      <c r="J318" s="22"/>
      <c r="K318" s="22">
        <v>22.57</v>
      </c>
      <c r="L318" s="22"/>
      <c r="M318" s="11" t="s">
        <v>95</v>
      </c>
      <c r="N318" s="11" t="s">
        <v>34</v>
      </c>
      <c r="O318" s="11" t="s">
        <v>35</v>
      </c>
      <c r="P318" s="14"/>
    </row>
    <row r="319" s="2" customFormat="1" ht="139" customHeight="1" spans="1:16">
      <c r="A319" s="26" t="s">
        <v>1571</v>
      </c>
      <c r="B319" s="26">
        <v>1</v>
      </c>
      <c r="C319" s="11" t="s">
        <v>208</v>
      </c>
      <c r="D319" s="11" t="s">
        <v>92</v>
      </c>
      <c r="E319" s="11">
        <v>54</v>
      </c>
      <c r="F319" s="11" t="s">
        <v>1572</v>
      </c>
      <c r="G319" s="11" t="s">
        <v>1573</v>
      </c>
      <c r="H319" s="11">
        <v>2023</v>
      </c>
      <c r="I319" s="22">
        <f t="shared" si="45"/>
        <v>325</v>
      </c>
      <c r="J319" s="22"/>
      <c r="K319" s="22">
        <v>325</v>
      </c>
      <c r="L319" s="22"/>
      <c r="M319" s="11" t="s">
        <v>95</v>
      </c>
      <c r="N319" s="11" t="s">
        <v>34</v>
      </c>
      <c r="O319" s="11" t="s">
        <v>35</v>
      </c>
      <c r="P319" s="11"/>
    </row>
    <row r="320" s="2" customFormat="1" ht="90" customHeight="1" spans="1:16">
      <c r="A320" s="26" t="s">
        <v>1574</v>
      </c>
      <c r="B320" s="26">
        <v>1</v>
      </c>
      <c r="C320" s="11" t="s">
        <v>24</v>
      </c>
      <c r="D320" s="11" t="s">
        <v>92</v>
      </c>
      <c r="E320" s="11">
        <v>19</v>
      </c>
      <c r="F320" s="11" t="s">
        <v>1575</v>
      </c>
      <c r="G320" s="11" t="s">
        <v>1576</v>
      </c>
      <c r="H320" s="11">
        <v>2023</v>
      </c>
      <c r="I320" s="22">
        <f t="shared" si="45"/>
        <v>173</v>
      </c>
      <c r="J320" s="22"/>
      <c r="K320" s="22">
        <v>173</v>
      </c>
      <c r="L320" s="22"/>
      <c r="M320" s="11" t="s">
        <v>95</v>
      </c>
      <c r="N320" s="11" t="s">
        <v>34</v>
      </c>
      <c r="O320" s="11" t="s">
        <v>35</v>
      </c>
      <c r="P320" s="11"/>
    </row>
    <row r="321" s="2" customFormat="1" ht="131" customHeight="1" spans="1:16">
      <c r="A321" s="26" t="s">
        <v>1577</v>
      </c>
      <c r="B321" s="26">
        <v>1</v>
      </c>
      <c r="C321" s="11" t="s">
        <v>208</v>
      </c>
      <c r="D321" s="11" t="s">
        <v>92</v>
      </c>
      <c r="E321" s="11">
        <v>26</v>
      </c>
      <c r="F321" s="11" t="s">
        <v>1578</v>
      </c>
      <c r="G321" s="11" t="s">
        <v>1579</v>
      </c>
      <c r="H321" s="11">
        <v>2023</v>
      </c>
      <c r="I321" s="22">
        <f t="shared" si="45"/>
        <v>171.5</v>
      </c>
      <c r="J321" s="22"/>
      <c r="K321" s="22">
        <v>171.5</v>
      </c>
      <c r="L321" s="22"/>
      <c r="M321" s="11" t="s">
        <v>95</v>
      </c>
      <c r="N321" s="11" t="s">
        <v>34</v>
      </c>
      <c r="O321" s="11" t="s">
        <v>35</v>
      </c>
      <c r="P321" s="11"/>
    </row>
    <row r="322" s="2" customFormat="1" ht="61" customHeight="1" spans="1:16">
      <c r="A322" s="26" t="s">
        <v>1580</v>
      </c>
      <c r="B322" s="26">
        <v>1</v>
      </c>
      <c r="C322" s="11" t="s">
        <v>208</v>
      </c>
      <c r="D322" s="11" t="s">
        <v>92</v>
      </c>
      <c r="E322" s="11">
        <v>1</v>
      </c>
      <c r="F322" s="11" t="s">
        <v>1581</v>
      </c>
      <c r="G322" s="11" t="s">
        <v>1582</v>
      </c>
      <c r="H322" s="11">
        <v>2023</v>
      </c>
      <c r="I322" s="22">
        <f t="shared" si="45"/>
        <v>35</v>
      </c>
      <c r="J322" s="22"/>
      <c r="K322" s="22">
        <v>35</v>
      </c>
      <c r="L322" s="22"/>
      <c r="M322" s="11" t="s">
        <v>95</v>
      </c>
      <c r="N322" s="11" t="s">
        <v>34</v>
      </c>
      <c r="O322" s="11" t="s">
        <v>35</v>
      </c>
      <c r="P322" s="11"/>
    </row>
    <row r="323" s="2" customFormat="1" ht="61" customHeight="1" spans="1:16">
      <c r="A323" s="26" t="s">
        <v>1583</v>
      </c>
      <c r="B323" s="26">
        <v>1</v>
      </c>
      <c r="C323" s="11" t="s">
        <v>208</v>
      </c>
      <c r="D323" s="11" t="s">
        <v>92</v>
      </c>
      <c r="E323" s="11">
        <v>1</v>
      </c>
      <c r="F323" s="11" t="s">
        <v>1584</v>
      </c>
      <c r="G323" s="11" t="s">
        <v>1579</v>
      </c>
      <c r="H323" s="11">
        <v>2023</v>
      </c>
      <c r="I323" s="22">
        <f t="shared" si="45"/>
        <v>31</v>
      </c>
      <c r="J323" s="22"/>
      <c r="K323" s="22">
        <v>31</v>
      </c>
      <c r="L323" s="22"/>
      <c r="M323" s="11" t="s">
        <v>95</v>
      </c>
      <c r="N323" s="11" t="s">
        <v>34</v>
      </c>
      <c r="O323" s="11" t="s">
        <v>35</v>
      </c>
      <c r="P323" s="11"/>
    </row>
    <row r="324" s="2" customFormat="1" ht="61" customHeight="1" spans="1:16">
      <c r="A324" s="26" t="s">
        <v>1585</v>
      </c>
      <c r="B324" s="26">
        <v>1</v>
      </c>
      <c r="C324" s="11" t="s">
        <v>208</v>
      </c>
      <c r="D324" s="11" t="s">
        <v>92</v>
      </c>
      <c r="E324" s="11">
        <v>1</v>
      </c>
      <c r="F324" s="11" t="s">
        <v>1586</v>
      </c>
      <c r="G324" s="11" t="s">
        <v>329</v>
      </c>
      <c r="H324" s="11">
        <v>2023</v>
      </c>
      <c r="I324" s="22">
        <f t="shared" si="45"/>
        <v>45</v>
      </c>
      <c r="J324" s="22"/>
      <c r="K324" s="22">
        <v>45</v>
      </c>
      <c r="L324" s="22"/>
      <c r="M324" s="11" t="s">
        <v>95</v>
      </c>
      <c r="N324" s="11" t="s">
        <v>34</v>
      </c>
      <c r="O324" s="11" t="s">
        <v>35</v>
      </c>
      <c r="P324" s="11"/>
    </row>
    <row r="325" s="3" customFormat="1" ht="34" customHeight="1" spans="1:16">
      <c r="A325" s="26" t="s">
        <v>1659</v>
      </c>
      <c r="B325" s="11"/>
      <c r="C325" s="11" t="s">
        <v>20</v>
      </c>
      <c r="D325" s="11" t="s">
        <v>20</v>
      </c>
      <c r="E325" s="11" t="s">
        <v>20</v>
      </c>
      <c r="F325" s="11" t="s">
        <v>20</v>
      </c>
      <c r="G325" s="11" t="s">
        <v>20</v>
      </c>
      <c r="H325" s="11" t="s">
        <v>20</v>
      </c>
      <c r="I325" s="22">
        <f t="shared" si="45"/>
        <v>0</v>
      </c>
      <c r="J325" s="22">
        <v>0</v>
      </c>
      <c r="K325" s="22"/>
      <c r="L325" s="22"/>
      <c r="M325" s="11" t="s">
        <v>20</v>
      </c>
      <c r="N325" s="11" t="s">
        <v>20</v>
      </c>
      <c r="O325" s="11" t="s">
        <v>20</v>
      </c>
      <c r="P325" s="11"/>
    </row>
    <row r="326" s="3" customFormat="1" ht="34" customHeight="1" spans="1:16">
      <c r="A326" s="26" t="s">
        <v>1661</v>
      </c>
      <c r="B326" s="11"/>
      <c r="C326" s="11" t="s">
        <v>20</v>
      </c>
      <c r="D326" s="11" t="s">
        <v>20</v>
      </c>
      <c r="E326" s="11" t="s">
        <v>20</v>
      </c>
      <c r="F326" s="11" t="s">
        <v>20</v>
      </c>
      <c r="G326" s="11" t="s">
        <v>20</v>
      </c>
      <c r="H326" s="11" t="s">
        <v>20</v>
      </c>
      <c r="I326" s="22">
        <f t="shared" si="45"/>
        <v>0</v>
      </c>
      <c r="J326" s="22">
        <v>0</v>
      </c>
      <c r="K326" s="22"/>
      <c r="L326" s="22"/>
      <c r="M326" s="11" t="s">
        <v>20</v>
      </c>
      <c r="N326" s="11" t="s">
        <v>20</v>
      </c>
      <c r="O326" s="11" t="s">
        <v>20</v>
      </c>
      <c r="P326" s="11"/>
    </row>
    <row r="327" s="3" customFormat="1" ht="34" customHeight="1" spans="1:16">
      <c r="A327" s="26" t="s">
        <v>1663</v>
      </c>
      <c r="B327" s="11"/>
      <c r="C327" s="11" t="s">
        <v>20</v>
      </c>
      <c r="D327" s="11" t="s">
        <v>20</v>
      </c>
      <c r="E327" s="11" t="s">
        <v>20</v>
      </c>
      <c r="F327" s="11" t="s">
        <v>20</v>
      </c>
      <c r="G327" s="11" t="s">
        <v>20</v>
      </c>
      <c r="H327" s="11" t="s">
        <v>20</v>
      </c>
      <c r="I327" s="22">
        <f t="shared" si="45"/>
        <v>0</v>
      </c>
      <c r="J327" s="22">
        <v>0</v>
      </c>
      <c r="K327" s="22"/>
      <c r="L327" s="22"/>
      <c r="M327" s="11" t="s">
        <v>20</v>
      </c>
      <c r="N327" s="11" t="s">
        <v>20</v>
      </c>
      <c r="O327" s="11" t="s">
        <v>20</v>
      </c>
      <c r="P327" s="11"/>
    </row>
    <row r="328" s="3" customFormat="1" ht="34" customHeight="1" spans="1:16">
      <c r="A328" s="26" t="s">
        <v>1665</v>
      </c>
      <c r="B328" s="11">
        <v>0</v>
      </c>
      <c r="C328" s="11" t="s">
        <v>20</v>
      </c>
      <c r="D328" s="11" t="s">
        <v>20</v>
      </c>
      <c r="E328" s="11" t="s">
        <v>20</v>
      </c>
      <c r="F328" s="11" t="s">
        <v>20</v>
      </c>
      <c r="G328" s="11" t="s">
        <v>20</v>
      </c>
      <c r="H328" s="11" t="s">
        <v>20</v>
      </c>
      <c r="I328" s="22">
        <f t="shared" si="45"/>
        <v>0</v>
      </c>
      <c r="J328" s="22">
        <v>0</v>
      </c>
      <c r="K328" s="22"/>
      <c r="L328" s="22"/>
      <c r="M328" s="11" t="s">
        <v>20</v>
      </c>
      <c r="N328" s="11" t="s">
        <v>20</v>
      </c>
      <c r="O328" s="11" t="s">
        <v>20</v>
      </c>
      <c r="P328" s="11"/>
    </row>
    <row r="329" s="3" customFormat="1" ht="34" customHeight="1" spans="1:16">
      <c r="A329" s="26" t="s">
        <v>1666</v>
      </c>
      <c r="B329" s="11">
        <f>SUM(B330:B362)</f>
        <v>33</v>
      </c>
      <c r="C329" s="11" t="s">
        <v>20</v>
      </c>
      <c r="D329" s="11" t="s">
        <v>20</v>
      </c>
      <c r="E329" s="11" t="s">
        <v>20</v>
      </c>
      <c r="F329" s="11" t="s">
        <v>20</v>
      </c>
      <c r="G329" s="11" t="s">
        <v>20</v>
      </c>
      <c r="H329" s="11" t="s">
        <v>20</v>
      </c>
      <c r="I329" s="22">
        <f>SUM(I330:I362)</f>
        <v>3896</v>
      </c>
      <c r="J329" s="22">
        <f>SUM(J330:J362)</f>
        <v>2651</v>
      </c>
      <c r="K329" s="22">
        <f>SUM(K330:K362)</f>
        <v>1245</v>
      </c>
      <c r="L329" s="22">
        <f>SUM(L330:L362)</f>
        <v>0</v>
      </c>
      <c r="M329" s="11" t="s">
        <v>20</v>
      </c>
      <c r="N329" s="11" t="s">
        <v>20</v>
      </c>
      <c r="O329" s="11" t="s">
        <v>20</v>
      </c>
      <c r="P329" s="11"/>
    </row>
    <row r="330" s="4" customFormat="1" ht="176" customHeight="1" spans="1:16">
      <c r="A330" s="11" t="s">
        <v>1775</v>
      </c>
      <c r="B330" s="11">
        <v>1</v>
      </c>
      <c r="C330" s="11" t="s">
        <v>24</v>
      </c>
      <c r="D330" s="11" t="s">
        <v>74</v>
      </c>
      <c r="E330" s="11">
        <v>1</v>
      </c>
      <c r="F330" s="11" t="s">
        <v>3244</v>
      </c>
      <c r="G330" s="11" t="s">
        <v>229</v>
      </c>
      <c r="H330" s="11">
        <v>2023</v>
      </c>
      <c r="I330" s="22">
        <f>J330+K330+L330</f>
        <v>615</v>
      </c>
      <c r="J330" s="22">
        <v>615</v>
      </c>
      <c r="K330" s="22"/>
      <c r="L330" s="22"/>
      <c r="M330" s="11" t="s">
        <v>788</v>
      </c>
      <c r="N330" s="11" t="s">
        <v>34</v>
      </c>
      <c r="O330" s="11" t="s">
        <v>35</v>
      </c>
      <c r="P330" s="11"/>
    </row>
    <row r="331" s="4" customFormat="1" ht="47" customHeight="1" spans="1:16">
      <c r="A331" s="11" t="s">
        <v>1709</v>
      </c>
      <c r="B331" s="11">
        <v>1</v>
      </c>
      <c r="C331" s="11" t="s">
        <v>24</v>
      </c>
      <c r="D331" s="11" t="s">
        <v>74</v>
      </c>
      <c r="E331" s="11">
        <v>1</v>
      </c>
      <c r="F331" s="11" t="s">
        <v>1710</v>
      </c>
      <c r="G331" s="11" t="s">
        <v>1711</v>
      </c>
      <c r="H331" s="11">
        <v>2023</v>
      </c>
      <c r="I331" s="22">
        <f>J331+K331+L331</f>
        <v>50</v>
      </c>
      <c r="J331" s="22">
        <v>50</v>
      </c>
      <c r="K331" s="22"/>
      <c r="L331" s="22"/>
      <c r="M331" s="11" t="s">
        <v>788</v>
      </c>
      <c r="N331" s="11" t="s">
        <v>34</v>
      </c>
      <c r="O331" s="11" t="s">
        <v>35</v>
      </c>
      <c r="P331" s="11"/>
    </row>
    <row r="332" s="4" customFormat="1" ht="45" customHeight="1" spans="1:16">
      <c r="A332" s="22" t="s">
        <v>1712</v>
      </c>
      <c r="B332" s="11">
        <v>1</v>
      </c>
      <c r="C332" s="11" t="s">
        <v>24</v>
      </c>
      <c r="D332" s="11" t="s">
        <v>74</v>
      </c>
      <c r="E332" s="11">
        <v>1</v>
      </c>
      <c r="F332" s="11" t="s">
        <v>1713</v>
      </c>
      <c r="G332" s="11" t="s">
        <v>1714</v>
      </c>
      <c r="H332" s="11">
        <v>2023</v>
      </c>
      <c r="I332" s="22">
        <f t="shared" ref="I332:I390" si="46">J332+K332+L332</f>
        <v>200</v>
      </c>
      <c r="J332" s="22">
        <v>200</v>
      </c>
      <c r="K332" s="22"/>
      <c r="L332" s="22"/>
      <c r="M332" s="11" t="s">
        <v>1669</v>
      </c>
      <c r="N332" s="11" t="s">
        <v>34</v>
      </c>
      <c r="O332" s="11" t="s">
        <v>35</v>
      </c>
      <c r="P332" s="11"/>
    </row>
    <row r="333" s="4" customFormat="1" ht="45" customHeight="1" spans="1:16">
      <c r="A333" s="22" t="s">
        <v>1715</v>
      </c>
      <c r="B333" s="11">
        <v>1</v>
      </c>
      <c r="C333" s="11" t="s">
        <v>24</v>
      </c>
      <c r="D333" s="11" t="s">
        <v>74</v>
      </c>
      <c r="E333" s="11">
        <v>1</v>
      </c>
      <c r="F333" s="11" t="s">
        <v>1716</v>
      </c>
      <c r="G333" s="11" t="s">
        <v>1717</v>
      </c>
      <c r="H333" s="11">
        <v>2023</v>
      </c>
      <c r="I333" s="22">
        <f t="shared" si="46"/>
        <v>110</v>
      </c>
      <c r="J333" s="22">
        <v>110</v>
      </c>
      <c r="K333" s="22"/>
      <c r="L333" s="22"/>
      <c r="M333" s="11" t="s">
        <v>1669</v>
      </c>
      <c r="N333" s="11" t="s">
        <v>34</v>
      </c>
      <c r="O333" s="11" t="s">
        <v>35</v>
      </c>
      <c r="P333" s="11"/>
    </row>
    <row r="334" s="4" customFormat="1" ht="45" customHeight="1" spans="1:16">
      <c r="A334" s="22" t="s">
        <v>1718</v>
      </c>
      <c r="B334" s="11">
        <v>1</v>
      </c>
      <c r="C334" s="11" t="s">
        <v>24</v>
      </c>
      <c r="D334" s="11" t="s">
        <v>74</v>
      </c>
      <c r="E334" s="11">
        <v>1</v>
      </c>
      <c r="F334" s="11" t="s">
        <v>1719</v>
      </c>
      <c r="G334" s="11" t="s">
        <v>1720</v>
      </c>
      <c r="H334" s="11">
        <v>2023</v>
      </c>
      <c r="I334" s="22">
        <f t="shared" si="46"/>
        <v>50</v>
      </c>
      <c r="J334" s="22">
        <v>50</v>
      </c>
      <c r="K334" s="22"/>
      <c r="L334" s="22"/>
      <c r="M334" s="11" t="s">
        <v>1669</v>
      </c>
      <c r="N334" s="11" t="s">
        <v>34</v>
      </c>
      <c r="O334" s="11" t="s">
        <v>35</v>
      </c>
      <c r="P334" s="11"/>
    </row>
    <row r="335" s="4" customFormat="1" ht="45" customHeight="1" spans="1:16">
      <c r="A335" s="11" t="s">
        <v>1721</v>
      </c>
      <c r="B335" s="11">
        <v>1</v>
      </c>
      <c r="C335" s="11" t="s">
        <v>24</v>
      </c>
      <c r="D335" s="11" t="s">
        <v>74</v>
      </c>
      <c r="E335" s="11">
        <v>1</v>
      </c>
      <c r="F335" s="11" t="s">
        <v>1722</v>
      </c>
      <c r="G335" s="11" t="s">
        <v>1723</v>
      </c>
      <c r="H335" s="11">
        <v>2023</v>
      </c>
      <c r="I335" s="22">
        <f t="shared" si="46"/>
        <v>30</v>
      </c>
      <c r="J335" s="22">
        <v>30</v>
      </c>
      <c r="K335" s="22"/>
      <c r="L335" s="22"/>
      <c r="M335" s="11" t="s">
        <v>1669</v>
      </c>
      <c r="N335" s="11" t="s">
        <v>34</v>
      </c>
      <c r="O335" s="11" t="s">
        <v>35</v>
      </c>
      <c r="P335" s="11"/>
    </row>
    <row r="336" s="4" customFormat="1" ht="45" customHeight="1" spans="1:16">
      <c r="A336" s="22" t="s">
        <v>1724</v>
      </c>
      <c r="B336" s="11">
        <v>1</v>
      </c>
      <c r="C336" s="11" t="s">
        <v>24</v>
      </c>
      <c r="D336" s="11" t="s">
        <v>74</v>
      </c>
      <c r="E336" s="11">
        <v>1</v>
      </c>
      <c r="F336" s="11" t="s">
        <v>1725</v>
      </c>
      <c r="G336" s="11" t="s">
        <v>1726</v>
      </c>
      <c r="H336" s="11">
        <v>2023</v>
      </c>
      <c r="I336" s="22">
        <f t="shared" si="46"/>
        <v>50</v>
      </c>
      <c r="J336" s="22">
        <v>50</v>
      </c>
      <c r="K336" s="22"/>
      <c r="L336" s="22"/>
      <c r="M336" s="11" t="s">
        <v>1669</v>
      </c>
      <c r="N336" s="11" t="s">
        <v>34</v>
      </c>
      <c r="O336" s="11" t="s">
        <v>35</v>
      </c>
      <c r="P336" s="11"/>
    </row>
    <row r="337" s="4" customFormat="1" ht="45" customHeight="1" spans="1:16">
      <c r="A337" s="11" t="s">
        <v>1727</v>
      </c>
      <c r="B337" s="11">
        <v>1</v>
      </c>
      <c r="C337" s="11" t="s">
        <v>24</v>
      </c>
      <c r="D337" s="11" t="s">
        <v>74</v>
      </c>
      <c r="E337" s="11">
        <v>1</v>
      </c>
      <c r="F337" s="11" t="s">
        <v>1728</v>
      </c>
      <c r="G337" s="11" t="s">
        <v>1729</v>
      </c>
      <c r="H337" s="11">
        <v>2023</v>
      </c>
      <c r="I337" s="22">
        <f t="shared" si="46"/>
        <v>50</v>
      </c>
      <c r="J337" s="22">
        <v>50</v>
      </c>
      <c r="K337" s="22"/>
      <c r="L337" s="22"/>
      <c r="M337" s="11" t="s">
        <v>1669</v>
      </c>
      <c r="N337" s="11" t="s">
        <v>34</v>
      </c>
      <c r="O337" s="11" t="s">
        <v>35</v>
      </c>
      <c r="P337" s="11"/>
    </row>
    <row r="338" s="4" customFormat="1" ht="60" customHeight="1" spans="1:16">
      <c r="A338" s="12" t="s">
        <v>1730</v>
      </c>
      <c r="B338" s="11">
        <v>1</v>
      </c>
      <c r="C338" s="11" t="s">
        <v>24</v>
      </c>
      <c r="D338" s="11" t="s">
        <v>74</v>
      </c>
      <c r="E338" s="11">
        <v>1</v>
      </c>
      <c r="F338" s="11" t="s">
        <v>1731</v>
      </c>
      <c r="G338" s="11" t="s">
        <v>1732</v>
      </c>
      <c r="H338" s="11">
        <v>2023</v>
      </c>
      <c r="I338" s="22">
        <f t="shared" si="46"/>
        <v>100</v>
      </c>
      <c r="J338" s="22">
        <v>100</v>
      </c>
      <c r="K338" s="22"/>
      <c r="L338" s="22"/>
      <c r="M338" s="11" t="s">
        <v>1669</v>
      </c>
      <c r="N338" s="11" t="s">
        <v>34</v>
      </c>
      <c r="O338" s="11" t="s">
        <v>35</v>
      </c>
      <c r="P338" s="11"/>
    </row>
    <row r="339" s="4" customFormat="1" ht="60" customHeight="1" spans="1:16">
      <c r="A339" s="12" t="s">
        <v>1733</v>
      </c>
      <c r="B339" s="11">
        <v>1</v>
      </c>
      <c r="C339" s="11" t="s">
        <v>24</v>
      </c>
      <c r="D339" s="11" t="s">
        <v>74</v>
      </c>
      <c r="E339" s="11">
        <v>1</v>
      </c>
      <c r="F339" s="11" t="s">
        <v>1734</v>
      </c>
      <c r="G339" s="11" t="s">
        <v>1735</v>
      </c>
      <c r="H339" s="11">
        <v>2023</v>
      </c>
      <c r="I339" s="22">
        <f t="shared" si="46"/>
        <v>50</v>
      </c>
      <c r="J339" s="22">
        <v>50</v>
      </c>
      <c r="K339" s="22"/>
      <c r="L339" s="22"/>
      <c r="M339" s="11" t="s">
        <v>1669</v>
      </c>
      <c r="N339" s="11" t="s">
        <v>34</v>
      </c>
      <c r="O339" s="11" t="s">
        <v>35</v>
      </c>
      <c r="P339" s="11"/>
    </row>
    <row r="340" s="4" customFormat="1" ht="60" customHeight="1" spans="1:16">
      <c r="A340" s="12" t="s">
        <v>1736</v>
      </c>
      <c r="B340" s="11">
        <v>1</v>
      </c>
      <c r="C340" s="11" t="s">
        <v>24</v>
      </c>
      <c r="D340" s="11" t="s">
        <v>74</v>
      </c>
      <c r="E340" s="11">
        <v>1</v>
      </c>
      <c r="F340" s="11" t="s">
        <v>1737</v>
      </c>
      <c r="G340" s="11" t="s">
        <v>1738</v>
      </c>
      <c r="H340" s="11">
        <v>2023</v>
      </c>
      <c r="I340" s="22">
        <f t="shared" si="46"/>
        <v>50</v>
      </c>
      <c r="J340" s="22">
        <v>50</v>
      </c>
      <c r="K340" s="22"/>
      <c r="L340" s="22"/>
      <c r="M340" s="11" t="s">
        <v>1669</v>
      </c>
      <c r="N340" s="11" t="s">
        <v>34</v>
      </c>
      <c r="O340" s="11" t="s">
        <v>35</v>
      </c>
      <c r="P340" s="11"/>
    </row>
    <row r="341" s="4" customFormat="1" ht="60" customHeight="1" spans="1:16">
      <c r="A341" s="12" t="s">
        <v>1739</v>
      </c>
      <c r="B341" s="11">
        <v>1</v>
      </c>
      <c r="C341" s="11" t="s">
        <v>24</v>
      </c>
      <c r="D341" s="11" t="s">
        <v>74</v>
      </c>
      <c r="E341" s="11">
        <v>1</v>
      </c>
      <c r="F341" s="11" t="s">
        <v>1740</v>
      </c>
      <c r="G341" s="11" t="s">
        <v>1741</v>
      </c>
      <c r="H341" s="11">
        <v>2023</v>
      </c>
      <c r="I341" s="22">
        <f t="shared" si="46"/>
        <v>50</v>
      </c>
      <c r="J341" s="22">
        <v>50</v>
      </c>
      <c r="K341" s="22"/>
      <c r="L341" s="22"/>
      <c r="M341" s="11" t="s">
        <v>1669</v>
      </c>
      <c r="N341" s="11" t="s">
        <v>34</v>
      </c>
      <c r="O341" s="11" t="s">
        <v>35</v>
      </c>
      <c r="P341" s="11"/>
    </row>
    <row r="342" s="4" customFormat="1" ht="45" customHeight="1" spans="1:16">
      <c r="A342" s="12" t="s">
        <v>1742</v>
      </c>
      <c r="B342" s="11">
        <v>1</v>
      </c>
      <c r="C342" s="11" t="s">
        <v>24</v>
      </c>
      <c r="D342" s="11" t="s">
        <v>74</v>
      </c>
      <c r="E342" s="11">
        <v>1</v>
      </c>
      <c r="F342" s="11" t="s">
        <v>1743</v>
      </c>
      <c r="G342" s="11" t="s">
        <v>1744</v>
      </c>
      <c r="H342" s="11">
        <v>2023</v>
      </c>
      <c r="I342" s="22">
        <f t="shared" si="46"/>
        <v>50</v>
      </c>
      <c r="J342" s="22">
        <v>50</v>
      </c>
      <c r="K342" s="22"/>
      <c r="L342" s="22"/>
      <c r="M342" s="11" t="s">
        <v>1669</v>
      </c>
      <c r="N342" s="11" t="s">
        <v>34</v>
      </c>
      <c r="O342" s="11" t="s">
        <v>35</v>
      </c>
      <c r="P342" s="11"/>
    </row>
    <row r="343" s="4" customFormat="1" ht="45" customHeight="1" spans="1:16">
      <c r="A343" s="12" t="s">
        <v>1745</v>
      </c>
      <c r="B343" s="11">
        <v>1</v>
      </c>
      <c r="C343" s="11" t="s">
        <v>24</v>
      </c>
      <c r="D343" s="11" t="s">
        <v>74</v>
      </c>
      <c r="E343" s="11">
        <v>1</v>
      </c>
      <c r="F343" s="11" t="s">
        <v>1746</v>
      </c>
      <c r="G343" s="11" t="s">
        <v>1747</v>
      </c>
      <c r="H343" s="11">
        <v>2023</v>
      </c>
      <c r="I343" s="22">
        <f t="shared" si="46"/>
        <v>50</v>
      </c>
      <c r="J343" s="22">
        <v>50</v>
      </c>
      <c r="K343" s="22"/>
      <c r="L343" s="22"/>
      <c r="M343" s="11" t="s">
        <v>1669</v>
      </c>
      <c r="N343" s="11" t="s">
        <v>34</v>
      </c>
      <c r="O343" s="11" t="s">
        <v>35</v>
      </c>
      <c r="P343" s="11"/>
    </row>
    <row r="344" s="4" customFormat="1" ht="45" customHeight="1" spans="1:16">
      <c r="A344" s="12" t="s">
        <v>1748</v>
      </c>
      <c r="B344" s="11">
        <v>1</v>
      </c>
      <c r="C344" s="11" t="s">
        <v>24</v>
      </c>
      <c r="D344" s="11" t="s">
        <v>74</v>
      </c>
      <c r="E344" s="11">
        <v>1</v>
      </c>
      <c r="F344" s="11" t="s">
        <v>1749</v>
      </c>
      <c r="G344" s="11" t="s">
        <v>1750</v>
      </c>
      <c r="H344" s="11">
        <v>2023</v>
      </c>
      <c r="I344" s="22">
        <f t="shared" si="46"/>
        <v>50</v>
      </c>
      <c r="J344" s="22">
        <v>50</v>
      </c>
      <c r="K344" s="22"/>
      <c r="L344" s="22"/>
      <c r="M344" s="11" t="s">
        <v>1669</v>
      </c>
      <c r="N344" s="11" t="s">
        <v>34</v>
      </c>
      <c r="O344" s="11" t="s">
        <v>35</v>
      </c>
      <c r="P344" s="11"/>
    </row>
    <row r="345" s="4" customFormat="1" ht="45" customHeight="1" spans="1:16">
      <c r="A345" s="12" t="s">
        <v>1751</v>
      </c>
      <c r="B345" s="11">
        <v>1</v>
      </c>
      <c r="C345" s="11" t="s">
        <v>24</v>
      </c>
      <c r="D345" s="11" t="s">
        <v>74</v>
      </c>
      <c r="E345" s="11">
        <v>1</v>
      </c>
      <c r="F345" s="11" t="s">
        <v>1752</v>
      </c>
      <c r="G345" s="11" t="s">
        <v>1753</v>
      </c>
      <c r="H345" s="11">
        <v>2023</v>
      </c>
      <c r="I345" s="22">
        <f t="shared" si="46"/>
        <v>50</v>
      </c>
      <c r="J345" s="22">
        <v>50</v>
      </c>
      <c r="K345" s="22"/>
      <c r="L345" s="22"/>
      <c r="M345" s="11" t="s">
        <v>1669</v>
      </c>
      <c r="N345" s="11" t="s">
        <v>34</v>
      </c>
      <c r="O345" s="11" t="s">
        <v>35</v>
      </c>
      <c r="P345" s="11"/>
    </row>
    <row r="346" s="4" customFormat="1" ht="45" customHeight="1" spans="1:16">
      <c r="A346" s="11" t="s">
        <v>1754</v>
      </c>
      <c r="B346" s="11">
        <v>1</v>
      </c>
      <c r="C346" s="11" t="s">
        <v>24</v>
      </c>
      <c r="D346" s="11" t="s">
        <v>74</v>
      </c>
      <c r="E346" s="11">
        <v>1</v>
      </c>
      <c r="F346" s="11" t="s">
        <v>1755</v>
      </c>
      <c r="G346" s="11" t="s">
        <v>1756</v>
      </c>
      <c r="H346" s="11">
        <v>2023</v>
      </c>
      <c r="I346" s="22">
        <f t="shared" si="46"/>
        <v>50</v>
      </c>
      <c r="J346" s="22">
        <v>50</v>
      </c>
      <c r="K346" s="22"/>
      <c r="L346" s="22"/>
      <c r="M346" s="11" t="s">
        <v>1669</v>
      </c>
      <c r="N346" s="11" t="s">
        <v>34</v>
      </c>
      <c r="O346" s="11" t="s">
        <v>35</v>
      </c>
      <c r="P346" s="11"/>
    </row>
    <row r="347" s="4" customFormat="1" ht="51" customHeight="1" spans="1:16">
      <c r="A347" s="12" t="s">
        <v>1757</v>
      </c>
      <c r="B347" s="11">
        <v>1</v>
      </c>
      <c r="C347" s="11" t="s">
        <v>24</v>
      </c>
      <c r="D347" s="11" t="s">
        <v>74</v>
      </c>
      <c r="E347" s="11">
        <v>1</v>
      </c>
      <c r="F347" s="11" t="s">
        <v>1758</v>
      </c>
      <c r="G347" s="11" t="s">
        <v>1759</v>
      </c>
      <c r="H347" s="11">
        <v>2023</v>
      </c>
      <c r="I347" s="22">
        <f t="shared" si="46"/>
        <v>50</v>
      </c>
      <c r="J347" s="22">
        <v>50</v>
      </c>
      <c r="K347" s="22"/>
      <c r="L347" s="22"/>
      <c r="M347" s="11" t="s">
        <v>1669</v>
      </c>
      <c r="N347" s="11" t="s">
        <v>34</v>
      </c>
      <c r="O347" s="11" t="s">
        <v>35</v>
      </c>
      <c r="P347" s="11"/>
    </row>
    <row r="348" s="4" customFormat="1" ht="69" customHeight="1" spans="1:16">
      <c r="A348" s="11" t="s">
        <v>1688</v>
      </c>
      <c r="B348" s="11">
        <v>1</v>
      </c>
      <c r="C348" s="11" t="s">
        <v>24</v>
      </c>
      <c r="D348" s="11" t="s">
        <v>74</v>
      </c>
      <c r="E348" s="11">
        <v>1</v>
      </c>
      <c r="F348" s="29" t="s">
        <v>1760</v>
      </c>
      <c r="G348" s="11" t="s">
        <v>1761</v>
      </c>
      <c r="H348" s="11">
        <v>2023</v>
      </c>
      <c r="I348" s="22">
        <f t="shared" si="46"/>
        <v>10</v>
      </c>
      <c r="J348" s="22">
        <v>10</v>
      </c>
      <c r="K348" s="22"/>
      <c r="L348" s="22"/>
      <c r="M348" s="11" t="s">
        <v>1669</v>
      </c>
      <c r="N348" s="11" t="s">
        <v>34</v>
      </c>
      <c r="O348" s="11" t="s">
        <v>35</v>
      </c>
      <c r="P348" s="11"/>
    </row>
    <row r="349" s="4" customFormat="1" ht="49" customHeight="1" spans="1:16">
      <c r="A349" s="22" t="s">
        <v>1762</v>
      </c>
      <c r="B349" s="11">
        <v>1</v>
      </c>
      <c r="C349" s="11" t="s">
        <v>24</v>
      </c>
      <c r="D349" s="11" t="s">
        <v>74</v>
      </c>
      <c r="E349" s="11">
        <v>1</v>
      </c>
      <c r="F349" s="11" t="s">
        <v>1763</v>
      </c>
      <c r="G349" s="11" t="s">
        <v>1094</v>
      </c>
      <c r="H349" s="11">
        <v>2023</v>
      </c>
      <c r="I349" s="22">
        <f t="shared" si="46"/>
        <v>300</v>
      </c>
      <c r="J349" s="22">
        <v>300</v>
      </c>
      <c r="K349" s="22"/>
      <c r="L349" s="22"/>
      <c r="M349" s="11" t="s">
        <v>1669</v>
      </c>
      <c r="N349" s="11" t="s">
        <v>34</v>
      </c>
      <c r="O349" s="11" t="s">
        <v>35</v>
      </c>
      <c r="P349" s="11"/>
    </row>
    <row r="350" s="4" customFormat="1" ht="67" customHeight="1" spans="1:16">
      <c r="A350" s="22" t="s">
        <v>1764</v>
      </c>
      <c r="B350" s="11">
        <v>1</v>
      </c>
      <c r="C350" s="11" t="s">
        <v>24</v>
      </c>
      <c r="D350" s="11" t="s">
        <v>74</v>
      </c>
      <c r="E350" s="11">
        <v>1</v>
      </c>
      <c r="F350" s="11" t="s">
        <v>1765</v>
      </c>
      <c r="G350" s="11" t="s">
        <v>1766</v>
      </c>
      <c r="H350" s="11">
        <v>2023</v>
      </c>
      <c r="I350" s="22">
        <f t="shared" si="46"/>
        <v>36</v>
      </c>
      <c r="J350" s="22">
        <v>36</v>
      </c>
      <c r="K350" s="22"/>
      <c r="L350" s="22"/>
      <c r="M350" s="11" t="s">
        <v>1669</v>
      </c>
      <c r="N350" s="11" t="s">
        <v>34</v>
      </c>
      <c r="O350" s="11" t="s">
        <v>35</v>
      </c>
      <c r="P350" s="11"/>
    </row>
    <row r="351" s="4" customFormat="1" ht="39" customHeight="1" spans="1:16">
      <c r="A351" s="11" t="s">
        <v>1767</v>
      </c>
      <c r="B351" s="11">
        <v>1</v>
      </c>
      <c r="C351" s="11" t="s">
        <v>24</v>
      </c>
      <c r="D351" s="11" t="s">
        <v>74</v>
      </c>
      <c r="E351" s="11">
        <v>1</v>
      </c>
      <c r="F351" s="11" t="s">
        <v>1768</v>
      </c>
      <c r="G351" s="11" t="s">
        <v>964</v>
      </c>
      <c r="H351" s="11">
        <v>2023</v>
      </c>
      <c r="I351" s="22">
        <f t="shared" si="46"/>
        <v>10</v>
      </c>
      <c r="J351" s="22">
        <v>10</v>
      </c>
      <c r="K351" s="22"/>
      <c r="L351" s="22"/>
      <c r="M351" s="11" t="s">
        <v>1669</v>
      </c>
      <c r="N351" s="11" t="s">
        <v>34</v>
      </c>
      <c r="O351" s="11" t="s">
        <v>35</v>
      </c>
      <c r="P351" s="11"/>
    </row>
    <row r="352" s="4" customFormat="1" ht="45" customHeight="1" spans="1:16">
      <c r="A352" s="22" t="s">
        <v>1769</v>
      </c>
      <c r="B352" s="11">
        <v>1</v>
      </c>
      <c r="C352" s="11" t="s">
        <v>24</v>
      </c>
      <c r="D352" s="11" t="s">
        <v>74</v>
      </c>
      <c r="E352" s="11">
        <v>1</v>
      </c>
      <c r="F352" s="11" t="s">
        <v>1770</v>
      </c>
      <c r="G352" s="11" t="s">
        <v>1771</v>
      </c>
      <c r="H352" s="11">
        <v>2023</v>
      </c>
      <c r="I352" s="22">
        <f t="shared" si="46"/>
        <v>0</v>
      </c>
      <c r="J352" s="22"/>
      <c r="K352" s="22"/>
      <c r="L352" s="22"/>
      <c r="M352" s="11" t="s">
        <v>1669</v>
      </c>
      <c r="N352" s="11" t="s">
        <v>34</v>
      </c>
      <c r="O352" s="11" t="s">
        <v>35</v>
      </c>
      <c r="P352" s="11"/>
    </row>
    <row r="353" s="4" customFormat="1" ht="45" customHeight="1" spans="1:16">
      <c r="A353" s="11" t="s">
        <v>1772</v>
      </c>
      <c r="B353" s="11">
        <v>1</v>
      </c>
      <c r="C353" s="11" t="s">
        <v>24</v>
      </c>
      <c r="D353" s="11" t="s">
        <v>74</v>
      </c>
      <c r="E353" s="11">
        <v>1</v>
      </c>
      <c r="F353" s="11" t="s">
        <v>1773</v>
      </c>
      <c r="G353" s="11" t="s">
        <v>1774</v>
      </c>
      <c r="H353" s="11">
        <v>2023</v>
      </c>
      <c r="I353" s="22">
        <f t="shared" si="46"/>
        <v>0</v>
      </c>
      <c r="J353" s="22"/>
      <c r="K353" s="22"/>
      <c r="L353" s="22"/>
      <c r="M353" s="11" t="s">
        <v>1669</v>
      </c>
      <c r="N353" s="11" t="s">
        <v>34</v>
      </c>
      <c r="O353" s="11" t="s">
        <v>35</v>
      </c>
      <c r="P353" s="11"/>
    </row>
    <row r="354" s="4" customFormat="1" ht="45" customHeight="1" spans="1:16">
      <c r="A354" s="11" t="s">
        <v>1777</v>
      </c>
      <c r="B354" s="11">
        <v>1</v>
      </c>
      <c r="C354" s="11" t="s">
        <v>24</v>
      </c>
      <c r="D354" s="11" t="s">
        <v>74</v>
      </c>
      <c r="E354" s="11">
        <v>1</v>
      </c>
      <c r="F354" s="11" t="s">
        <v>1778</v>
      </c>
      <c r="G354" s="11" t="s">
        <v>194</v>
      </c>
      <c r="H354" s="11">
        <v>2023</v>
      </c>
      <c r="I354" s="22">
        <f t="shared" si="46"/>
        <v>600</v>
      </c>
      <c r="J354" s="22"/>
      <c r="K354" s="22">
        <v>600</v>
      </c>
      <c r="L354" s="22"/>
      <c r="M354" s="11" t="s">
        <v>350</v>
      </c>
      <c r="N354" s="11" t="s">
        <v>35</v>
      </c>
      <c r="O354" s="11"/>
      <c r="P354" s="11"/>
    </row>
    <row r="355" s="4" customFormat="1" ht="45" customHeight="1" spans="1:16">
      <c r="A355" s="11" t="s">
        <v>1779</v>
      </c>
      <c r="B355" s="11">
        <v>1</v>
      </c>
      <c r="C355" s="11" t="s">
        <v>208</v>
      </c>
      <c r="D355" s="11" t="s">
        <v>74</v>
      </c>
      <c r="E355" s="11">
        <v>1</v>
      </c>
      <c r="F355" s="11" t="s">
        <v>3245</v>
      </c>
      <c r="G355" s="11" t="s">
        <v>194</v>
      </c>
      <c r="H355" s="11">
        <v>2023</v>
      </c>
      <c r="I355" s="22">
        <f t="shared" si="46"/>
        <v>196.4</v>
      </c>
      <c r="J355" s="22"/>
      <c r="K355" s="22">
        <v>196.4</v>
      </c>
      <c r="L355" s="22"/>
      <c r="M355" s="11" t="s">
        <v>350</v>
      </c>
      <c r="N355" s="11" t="s">
        <v>35</v>
      </c>
      <c r="O355" s="11"/>
      <c r="P355" s="11"/>
    </row>
    <row r="356" s="4" customFormat="1" ht="45" customHeight="1" spans="1:16">
      <c r="A356" s="11" t="s">
        <v>1779</v>
      </c>
      <c r="B356" s="11">
        <v>1</v>
      </c>
      <c r="C356" s="11" t="s">
        <v>208</v>
      </c>
      <c r="D356" s="11" t="s">
        <v>74</v>
      </c>
      <c r="E356" s="11">
        <v>1</v>
      </c>
      <c r="F356" s="11" t="s">
        <v>1781</v>
      </c>
      <c r="G356" s="11" t="s">
        <v>58</v>
      </c>
      <c r="H356" s="11">
        <v>2023</v>
      </c>
      <c r="I356" s="22">
        <f t="shared" si="46"/>
        <v>49.1</v>
      </c>
      <c r="J356" s="22"/>
      <c r="K356" s="22">
        <v>49.1</v>
      </c>
      <c r="L356" s="22"/>
      <c r="M356" s="11" t="s">
        <v>350</v>
      </c>
      <c r="N356" s="11" t="s">
        <v>35</v>
      </c>
      <c r="O356" s="11"/>
      <c r="P356" s="11"/>
    </row>
    <row r="357" s="4" customFormat="1" ht="45" customHeight="1" spans="1:16">
      <c r="A357" s="11" t="s">
        <v>1779</v>
      </c>
      <c r="B357" s="11">
        <v>1</v>
      </c>
      <c r="C357" s="11" t="s">
        <v>208</v>
      </c>
      <c r="D357" s="11" t="s">
        <v>74</v>
      </c>
      <c r="E357" s="11">
        <v>1</v>
      </c>
      <c r="F357" s="11" t="s">
        <v>1782</v>
      </c>
      <c r="G357" s="11" t="s">
        <v>159</v>
      </c>
      <c r="H357" s="11">
        <v>2023</v>
      </c>
      <c r="I357" s="22">
        <f t="shared" si="46"/>
        <v>24.5</v>
      </c>
      <c r="J357" s="22"/>
      <c r="K357" s="22">
        <v>24.5</v>
      </c>
      <c r="L357" s="22"/>
      <c r="M357" s="11" t="s">
        <v>350</v>
      </c>
      <c r="N357" s="11" t="s">
        <v>35</v>
      </c>
      <c r="O357" s="11"/>
      <c r="P357" s="11"/>
    </row>
    <row r="358" s="4" customFormat="1" ht="45" customHeight="1" spans="1:16">
      <c r="A358" s="11" t="s">
        <v>1779</v>
      </c>
      <c r="B358" s="11">
        <v>1</v>
      </c>
      <c r="C358" s="11" t="s">
        <v>208</v>
      </c>
      <c r="D358" s="11" t="s">
        <v>74</v>
      </c>
      <c r="E358" s="11">
        <v>1</v>
      </c>
      <c r="F358" s="11" t="s">
        <v>1783</v>
      </c>
      <c r="G358" s="11" t="s">
        <v>229</v>
      </c>
      <c r="H358" s="11">
        <v>2023</v>
      </c>
      <c r="I358" s="22">
        <f t="shared" si="46"/>
        <v>100</v>
      </c>
      <c r="J358" s="22"/>
      <c r="K358" s="22">
        <v>100</v>
      </c>
      <c r="L358" s="22"/>
      <c r="M358" s="11" t="s">
        <v>350</v>
      </c>
      <c r="N358" s="11" t="s">
        <v>35</v>
      </c>
      <c r="O358" s="11"/>
      <c r="P358" s="11"/>
    </row>
    <row r="359" s="4" customFormat="1" ht="45" customHeight="1" spans="1:16">
      <c r="A359" s="11" t="s">
        <v>1779</v>
      </c>
      <c r="B359" s="11">
        <v>1</v>
      </c>
      <c r="C359" s="11" t="s">
        <v>208</v>
      </c>
      <c r="D359" s="11" t="s">
        <v>74</v>
      </c>
      <c r="E359" s="11">
        <v>1</v>
      </c>
      <c r="F359" s="11" t="s">
        <v>1784</v>
      </c>
      <c r="G359" s="11" t="s">
        <v>964</v>
      </c>
      <c r="H359" s="11">
        <v>2023</v>
      </c>
      <c r="I359" s="22">
        <f t="shared" si="46"/>
        <v>30</v>
      </c>
      <c r="J359" s="22"/>
      <c r="K359" s="22">
        <v>30</v>
      </c>
      <c r="L359" s="22"/>
      <c r="M359" s="11" t="s">
        <v>350</v>
      </c>
      <c r="N359" s="11" t="s">
        <v>35</v>
      </c>
      <c r="O359" s="11"/>
      <c r="P359" s="11"/>
    </row>
    <row r="360" s="4" customFormat="1" ht="45" customHeight="1" spans="1:16">
      <c r="A360" s="11" t="s">
        <v>1785</v>
      </c>
      <c r="B360" s="11">
        <v>1</v>
      </c>
      <c r="C360" s="11" t="s">
        <v>208</v>
      </c>
      <c r="D360" s="11" t="s">
        <v>74</v>
      </c>
      <c r="E360" s="11">
        <v>1</v>
      </c>
      <c r="F360" s="11" t="s">
        <v>1786</v>
      </c>
      <c r="G360" s="11" t="s">
        <v>194</v>
      </c>
      <c r="H360" s="11">
        <v>2023</v>
      </c>
      <c r="I360" s="22">
        <f t="shared" si="46"/>
        <v>240</v>
      </c>
      <c r="J360" s="22"/>
      <c r="K360" s="22">
        <v>240</v>
      </c>
      <c r="L360" s="22"/>
      <c r="M360" s="11" t="s">
        <v>350</v>
      </c>
      <c r="N360" s="11" t="s">
        <v>35</v>
      </c>
      <c r="O360" s="11"/>
      <c r="P360" s="11"/>
    </row>
    <row r="361" s="4" customFormat="1" ht="45" customHeight="1" spans="1:16">
      <c r="A361" s="11" t="s">
        <v>1787</v>
      </c>
      <c r="B361" s="11">
        <v>1</v>
      </c>
      <c r="C361" s="11" t="s">
        <v>208</v>
      </c>
      <c r="D361" s="11" t="s">
        <v>74</v>
      </c>
      <c r="E361" s="11">
        <v>1</v>
      </c>
      <c r="F361" s="11" t="s">
        <v>1788</v>
      </c>
      <c r="G361" s="11" t="s">
        <v>964</v>
      </c>
      <c r="H361" s="11">
        <v>2023</v>
      </c>
      <c r="I361" s="22">
        <f t="shared" si="46"/>
        <v>5</v>
      </c>
      <c r="J361" s="22"/>
      <c r="K361" s="22">
        <v>5</v>
      </c>
      <c r="L361" s="22"/>
      <c r="M361" s="11" t="s">
        <v>350</v>
      </c>
      <c r="N361" s="11" t="s">
        <v>35</v>
      </c>
      <c r="O361" s="11"/>
      <c r="P361" s="11"/>
    </row>
    <row r="362" s="4" customFormat="1" ht="45" customHeight="1" spans="1:16">
      <c r="A362" s="11" t="s">
        <v>1789</v>
      </c>
      <c r="B362" s="11">
        <v>1</v>
      </c>
      <c r="C362" s="11" t="s">
        <v>24</v>
      </c>
      <c r="D362" s="11" t="s">
        <v>1790</v>
      </c>
      <c r="E362" s="11">
        <v>1</v>
      </c>
      <c r="F362" s="11" t="s">
        <v>1791</v>
      </c>
      <c r="G362" s="11" t="s">
        <v>964</v>
      </c>
      <c r="H362" s="11">
        <v>2023</v>
      </c>
      <c r="I362" s="22">
        <f t="shared" si="46"/>
        <v>590</v>
      </c>
      <c r="J362" s="22">
        <v>590</v>
      </c>
      <c r="K362" s="22"/>
      <c r="L362" s="22"/>
      <c r="M362" s="11" t="s">
        <v>350</v>
      </c>
      <c r="N362" s="11" t="s">
        <v>34</v>
      </c>
      <c r="O362" s="11"/>
      <c r="P362" s="11"/>
    </row>
    <row r="363" s="3" customFormat="1" ht="34" customHeight="1" spans="1:16">
      <c r="A363" s="28" t="s">
        <v>1818</v>
      </c>
      <c r="B363" s="10">
        <f>B364+B365+B367+B377</f>
        <v>179</v>
      </c>
      <c r="C363" s="10" t="s">
        <v>20</v>
      </c>
      <c r="D363" s="10" t="s">
        <v>20</v>
      </c>
      <c r="E363" s="10" t="s">
        <v>20</v>
      </c>
      <c r="F363" s="10" t="s">
        <v>20</v>
      </c>
      <c r="G363" s="10" t="s">
        <v>20</v>
      </c>
      <c r="H363" s="10" t="s">
        <v>20</v>
      </c>
      <c r="I363" s="20">
        <f t="shared" si="46"/>
        <v>15165.31</v>
      </c>
      <c r="J363" s="20">
        <f t="shared" ref="J363:L363" si="47">J364+J365+J367+J377</f>
        <v>11950.31</v>
      </c>
      <c r="K363" s="20">
        <f t="shared" si="47"/>
        <v>3215</v>
      </c>
      <c r="L363" s="20">
        <f t="shared" si="47"/>
        <v>0</v>
      </c>
      <c r="M363" s="10" t="s">
        <v>20</v>
      </c>
      <c r="N363" s="10" t="s">
        <v>20</v>
      </c>
      <c r="O363" s="10" t="s">
        <v>20</v>
      </c>
      <c r="P363" s="10"/>
    </row>
    <row r="364" s="3" customFormat="1" ht="34" customHeight="1" spans="1:16">
      <c r="A364" s="26" t="s">
        <v>1819</v>
      </c>
      <c r="B364" s="11"/>
      <c r="C364" s="11" t="s">
        <v>20</v>
      </c>
      <c r="D364" s="11" t="s">
        <v>20</v>
      </c>
      <c r="E364" s="11" t="s">
        <v>20</v>
      </c>
      <c r="F364" s="11" t="s">
        <v>20</v>
      </c>
      <c r="G364" s="11" t="s">
        <v>20</v>
      </c>
      <c r="H364" s="11" t="s">
        <v>20</v>
      </c>
      <c r="I364" s="22">
        <f t="shared" si="46"/>
        <v>0</v>
      </c>
      <c r="J364" s="22">
        <v>0</v>
      </c>
      <c r="K364" s="22"/>
      <c r="L364" s="22"/>
      <c r="M364" s="11" t="s">
        <v>20</v>
      </c>
      <c r="N364" s="11" t="s">
        <v>20</v>
      </c>
      <c r="O364" s="11" t="s">
        <v>20</v>
      </c>
      <c r="P364" s="11"/>
    </row>
    <row r="365" s="3" customFormat="1" ht="34" customHeight="1" spans="1:16">
      <c r="A365" s="11" t="s">
        <v>1844</v>
      </c>
      <c r="B365" s="11">
        <f>SUM(B366:B366)</f>
        <v>1</v>
      </c>
      <c r="C365" s="11" t="s">
        <v>20</v>
      </c>
      <c r="D365" s="11" t="s">
        <v>20</v>
      </c>
      <c r="E365" s="11" t="s">
        <v>20</v>
      </c>
      <c r="F365" s="11" t="s">
        <v>20</v>
      </c>
      <c r="G365" s="11" t="s">
        <v>20</v>
      </c>
      <c r="H365" s="11" t="s">
        <v>20</v>
      </c>
      <c r="I365" s="22">
        <f t="shared" si="46"/>
        <v>150</v>
      </c>
      <c r="J365" s="22">
        <f>SUM(J366:J366)</f>
        <v>0</v>
      </c>
      <c r="K365" s="22">
        <f>SUM(K366:K366)</f>
        <v>150</v>
      </c>
      <c r="L365" s="22">
        <f>SUM(L366:L366)</f>
        <v>0</v>
      </c>
      <c r="M365" s="11" t="s">
        <v>20</v>
      </c>
      <c r="N365" s="11" t="s">
        <v>20</v>
      </c>
      <c r="O365" s="11" t="s">
        <v>20</v>
      </c>
      <c r="P365" s="11"/>
    </row>
    <row r="366" s="4" customFormat="1" ht="90" customHeight="1" spans="1:16">
      <c r="A366" s="11" t="s">
        <v>1846</v>
      </c>
      <c r="B366" s="11">
        <v>1</v>
      </c>
      <c r="C366" s="11" t="s">
        <v>24</v>
      </c>
      <c r="D366" s="11" t="s">
        <v>74</v>
      </c>
      <c r="E366" s="11">
        <v>1</v>
      </c>
      <c r="F366" s="55" t="s">
        <v>1847</v>
      </c>
      <c r="G366" s="11" t="s">
        <v>257</v>
      </c>
      <c r="H366" s="11">
        <v>2023</v>
      </c>
      <c r="I366" s="56">
        <f t="shared" si="46"/>
        <v>150</v>
      </c>
      <c r="J366" s="22"/>
      <c r="K366" s="22">
        <v>150</v>
      </c>
      <c r="L366" s="22"/>
      <c r="M366" s="11" t="s">
        <v>350</v>
      </c>
      <c r="N366" s="11" t="s">
        <v>34</v>
      </c>
      <c r="O366" s="11" t="s">
        <v>35</v>
      </c>
      <c r="P366" s="11"/>
    </row>
    <row r="367" s="3" customFormat="1" ht="34" customHeight="1" spans="1:16">
      <c r="A367" s="11" t="s">
        <v>1880</v>
      </c>
      <c r="B367" s="11">
        <f>SUM(B368:B376)</f>
        <v>9</v>
      </c>
      <c r="C367" s="11" t="s">
        <v>20</v>
      </c>
      <c r="D367" s="11" t="s">
        <v>20</v>
      </c>
      <c r="E367" s="11" t="s">
        <v>20</v>
      </c>
      <c r="F367" s="11" t="s">
        <v>20</v>
      </c>
      <c r="G367" s="11" t="s">
        <v>20</v>
      </c>
      <c r="H367" s="11" t="s">
        <v>20</v>
      </c>
      <c r="I367" s="22">
        <f t="shared" si="46"/>
        <v>559.2</v>
      </c>
      <c r="J367" s="22">
        <f t="shared" ref="I367:L367" si="48">SUM(J368:J376)</f>
        <v>559.2</v>
      </c>
      <c r="K367" s="22">
        <f t="shared" si="48"/>
        <v>0</v>
      </c>
      <c r="L367" s="22">
        <f t="shared" si="48"/>
        <v>0</v>
      </c>
      <c r="M367" s="11" t="s">
        <v>20</v>
      </c>
      <c r="N367" s="11" t="s">
        <v>20</v>
      </c>
      <c r="O367" s="11" t="s">
        <v>20</v>
      </c>
      <c r="P367" s="11"/>
    </row>
    <row r="368" s="4" customFormat="1" ht="42" customHeight="1" spans="1:16">
      <c r="A368" s="11" t="s">
        <v>1882</v>
      </c>
      <c r="B368" s="11">
        <v>1</v>
      </c>
      <c r="C368" s="11" t="s">
        <v>24</v>
      </c>
      <c r="D368" s="11" t="s">
        <v>1790</v>
      </c>
      <c r="E368" s="11">
        <v>1</v>
      </c>
      <c r="F368" s="11" t="s">
        <v>1883</v>
      </c>
      <c r="G368" s="11" t="s">
        <v>159</v>
      </c>
      <c r="H368" s="11">
        <v>2023</v>
      </c>
      <c r="I368" s="22">
        <f t="shared" si="46"/>
        <v>66</v>
      </c>
      <c r="J368" s="22">
        <v>66</v>
      </c>
      <c r="K368" s="22"/>
      <c r="L368" s="22"/>
      <c r="M368" s="11" t="s">
        <v>1884</v>
      </c>
      <c r="N368" s="11" t="s">
        <v>34</v>
      </c>
      <c r="O368" s="11" t="s">
        <v>35</v>
      </c>
      <c r="P368" s="11"/>
    </row>
    <row r="369" s="4" customFormat="1" ht="42" customHeight="1" spans="1:16">
      <c r="A369" s="11" t="s">
        <v>1885</v>
      </c>
      <c r="B369" s="11">
        <v>1</v>
      </c>
      <c r="C369" s="11" t="s">
        <v>24</v>
      </c>
      <c r="D369" s="11" t="s">
        <v>1790</v>
      </c>
      <c r="E369" s="11">
        <v>1</v>
      </c>
      <c r="F369" s="11" t="s">
        <v>1886</v>
      </c>
      <c r="G369" s="11" t="s">
        <v>191</v>
      </c>
      <c r="H369" s="11">
        <v>2023</v>
      </c>
      <c r="I369" s="22">
        <f t="shared" si="46"/>
        <v>40</v>
      </c>
      <c r="J369" s="22">
        <v>40</v>
      </c>
      <c r="K369" s="22"/>
      <c r="L369" s="22"/>
      <c r="M369" s="11" t="s">
        <v>1884</v>
      </c>
      <c r="N369" s="11" t="s">
        <v>34</v>
      </c>
      <c r="O369" s="11" t="s">
        <v>35</v>
      </c>
      <c r="P369" s="11"/>
    </row>
    <row r="370" s="4" customFormat="1" ht="42" customHeight="1" spans="1:16">
      <c r="A370" s="11" t="s">
        <v>1887</v>
      </c>
      <c r="B370" s="11">
        <v>1</v>
      </c>
      <c r="C370" s="11" t="s">
        <v>24</v>
      </c>
      <c r="D370" s="11" t="s">
        <v>1790</v>
      </c>
      <c r="E370" s="11">
        <v>1</v>
      </c>
      <c r="F370" s="11" t="s">
        <v>1888</v>
      </c>
      <c r="G370" s="11" t="s">
        <v>188</v>
      </c>
      <c r="H370" s="11">
        <v>2023</v>
      </c>
      <c r="I370" s="22">
        <f t="shared" si="46"/>
        <v>60</v>
      </c>
      <c r="J370" s="22">
        <v>60</v>
      </c>
      <c r="K370" s="22"/>
      <c r="L370" s="22"/>
      <c r="M370" s="11" t="s">
        <v>1884</v>
      </c>
      <c r="N370" s="11" t="s">
        <v>34</v>
      </c>
      <c r="O370" s="11" t="s">
        <v>35</v>
      </c>
      <c r="P370" s="11"/>
    </row>
    <row r="371" s="4" customFormat="1" ht="42" customHeight="1" spans="1:16">
      <c r="A371" s="11" t="s">
        <v>1889</v>
      </c>
      <c r="B371" s="11">
        <v>1</v>
      </c>
      <c r="C371" s="11" t="s">
        <v>24</v>
      </c>
      <c r="D371" s="11" t="s">
        <v>1790</v>
      </c>
      <c r="E371" s="11">
        <v>1</v>
      </c>
      <c r="F371" s="11" t="s">
        <v>1890</v>
      </c>
      <c r="G371" s="11" t="s">
        <v>229</v>
      </c>
      <c r="H371" s="11">
        <v>2023</v>
      </c>
      <c r="I371" s="22">
        <f t="shared" si="46"/>
        <v>60</v>
      </c>
      <c r="J371" s="22">
        <v>60</v>
      </c>
      <c r="K371" s="22"/>
      <c r="L371" s="22"/>
      <c r="M371" s="11" t="s">
        <v>1884</v>
      </c>
      <c r="N371" s="11" t="s">
        <v>34</v>
      </c>
      <c r="O371" s="11" t="s">
        <v>35</v>
      </c>
      <c r="P371" s="11"/>
    </row>
    <row r="372" s="4" customFormat="1" ht="42" customHeight="1" spans="1:16">
      <c r="A372" s="11" t="s">
        <v>1891</v>
      </c>
      <c r="B372" s="11">
        <v>1</v>
      </c>
      <c r="C372" s="11" t="s">
        <v>24</v>
      </c>
      <c r="D372" s="11" t="s">
        <v>1790</v>
      </c>
      <c r="E372" s="11">
        <v>1</v>
      </c>
      <c r="F372" s="11" t="s">
        <v>1892</v>
      </c>
      <c r="G372" s="11" t="s">
        <v>162</v>
      </c>
      <c r="H372" s="11">
        <v>2023</v>
      </c>
      <c r="I372" s="22">
        <f t="shared" si="46"/>
        <v>65</v>
      </c>
      <c r="J372" s="22">
        <v>65</v>
      </c>
      <c r="K372" s="22"/>
      <c r="L372" s="22"/>
      <c r="M372" s="11" t="s">
        <v>1884</v>
      </c>
      <c r="N372" s="11" t="s">
        <v>34</v>
      </c>
      <c r="O372" s="11" t="s">
        <v>35</v>
      </c>
      <c r="P372" s="11"/>
    </row>
    <row r="373" s="4" customFormat="1" ht="42" customHeight="1" spans="1:16">
      <c r="A373" s="11" t="s">
        <v>1893</v>
      </c>
      <c r="B373" s="11">
        <v>1</v>
      </c>
      <c r="C373" s="11" t="s">
        <v>24</v>
      </c>
      <c r="D373" s="11" t="s">
        <v>1790</v>
      </c>
      <c r="E373" s="11">
        <v>1</v>
      </c>
      <c r="F373" s="11" t="s">
        <v>1894</v>
      </c>
      <c r="G373" s="11" t="s">
        <v>179</v>
      </c>
      <c r="H373" s="11">
        <v>2023</v>
      </c>
      <c r="I373" s="22">
        <f t="shared" si="46"/>
        <v>45</v>
      </c>
      <c r="J373" s="22">
        <v>45</v>
      </c>
      <c r="K373" s="22"/>
      <c r="L373" s="22"/>
      <c r="M373" s="11" t="s">
        <v>1884</v>
      </c>
      <c r="N373" s="11" t="s">
        <v>34</v>
      </c>
      <c r="O373" s="11" t="s">
        <v>35</v>
      </c>
      <c r="P373" s="11"/>
    </row>
    <row r="374" s="4" customFormat="1" ht="42" customHeight="1" spans="1:16">
      <c r="A374" s="11" t="s">
        <v>1895</v>
      </c>
      <c r="B374" s="11">
        <v>1</v>
      </c>
      <c r="C374" s="11" t="s">
        <v>24</v>
      </c>
      <c r="D374" s="11" t="s">
        <v>1790</v>
      </c>
      <c r="E374" s="11">
        <v>1</v>
      </c>
      <c r="F374" s="11" t="s">
        <v>1896</v>
      </c>
      <c r="G374" s="11" t="s">
        <v>182</v>
      </c>
      <c r="H374" s="11">
        <v>2023</v>
      </c>
      <c r="I374" s="22">
        <f t="shared" si="46"/>
        <v>60</v>
      </c>
      <c r="J374" s="22">
        <v>60</v>
      </c>
      <c r="K374" s="22"/>
      <c r="L374" s="22"/>
      <c r="M374" s="11" t="s">
        <v>1884</v>
      </c>
      <c r="N374" s="11" t="s">
        <v>34</v>
      </c>
      <c r="O374" s="11" t="s">
        <v>35</v>
      </c>
      <c r="P374" s="11"/>
    </row>
    <row r="375" s="4" customFormat="1" ht="42" customHeight="1" spans="1:16">
      <c r="A375" s="11" t="s">
        <v>1897</v>
      </c>
      <c r="B375" s="11">
        <v>1</v>
      </c>
      <c r="C375" s="11" t="s">
        <v>24</v>
      </c>
      <c r="D375" s="11" t="s">
        <v>1790</v>
      </c>
      <c r="E375" s="11">
        <v>1</v>
      </c>
      <c r="F375" s="11" t="s">
        <v>1898</v>
      </c>
      <c r="G375" s="11" t="s">
        <v>257</v>
      </c>
      <c r="H375" s="11">
        <v>2023</v>
      </c>
      <c r="I375" s="22">
        <f t="shared" si="46"/>
        <v>67</v>
      </c>
      <c r="J375" s="22">
        <v>67</v>
      </c>
      <c r="K375" s="22"/>
      <c r="L375" s="22"/>
      <c r="M375" s="11" t="s">
        <v>1884</v>
      </c>
      <c r="N375" s="11" t="s">
        <v>34</v>
      </c>
      <c r="O375" s="11" t="s">
        <v>35</v>
      </c>
      <c r="P375" s="11"/>
    </row>
    <row r="376" s="4" customFormat="1" ht="42" customHeight="1" spans="1:16">
      <c r="A376" s="11" t="s">
        <v>1899</v>
      </c>
      <c r="B376" s="11">
        <v>1</v>
      </c>
      <c r="C376" s="11" t="s">
        <v>24</v>
      </c>
      <c r="D376" s="11" t="s">
        <v>1790</v>
      </c>
      <c r="E376" s="11">
        <v>1</v>
      </c>
      <c r="F376" s="11" t="s">
        <v>1900</v>
      </c>
      <c r="G376" s="11" t="s">
        <v>1901</v>
      </c>
      <c r="H376" s="11">
        <v>2023</v>
      </c>
      <c r="I376" s="22">
        <f t="shared" si="46"/>
        <v>96.2</v>
      </c>
      <c r="J376" s="22">
        <v>96.2</v>
      </c>
      <c r="K376" s="22"/>
      <c r="L376" s="22"/>
      <c r="M376" s="11" t="s">
        <v>1884</v>
      </c>
      <c r="N376" s="11" t="s">
        <v>34</v>
      </c>
      <c r="O376" s="11" t="s">
        <v>35</v>
      </c>
      <c r="P376" s="11"/>
    </row>
    <row r="377" s="3" customFormat="1" ht="34" customHeight="1" spans="1:16">
      <c r="A377" s="11" t="s">
        <v>1902</v>
      </c>
      <c r="B377" s="11">
        <f>SUM(B378:B546)</f>
        <v>169</v>
      </c>
      <c r="C377" s="11" t="s">
        <v>20</v>
      </c>
      <c r="D377" s="11" t="s">
        <v>20</v>
      </c>
      <c r="E377" s="11" t="s">
        <v>20</v>
      </c>
      <c r="F377" s="11" t="s">
        <v>20</v>
      </c>
      <c r="G377" s="11" t="s">
        <v>20</v>
      </c>
      <c r="H377" s="11" t="s">
        <v>20</v>
      </c>
      <c r="I377" s="22">
        <f t="shared" si="46"/>
        <v>14456.11</v>
      </c>
      <c r="J377" s="22">
        <f>SUM(J378:J546)</f>
        <v>11391.11</v>
      </c>
      <c r="K377" s="22">
        <f>SUM(K378:K546)</f>
        <v>3065</v>
      </c>
      <c r="L377" s="22">
        <f>SUM(L378:L546)</f>
        <v>0</v>
      </c>
      <c r="M377" s="11" t="s">
        <v>20</v>
      </c>
      <c r="N377" s="11" t="s">
        <v>20</v>
      </c>
      <c r="O377" s="11" t="s">
        <v>20</v>
      </c>
      <c r="P377" s="11"/>
    </row>
    <row r="378" s="4" customFormat="1" ht="45" customHeight="1" spans="1:16">
      <c r="A378" s="11" t="s">
        <v>2183</v>
      </c>
      <c r="B378" s="11">
        <v>1</v>
      </c>
      <c r="C378" s="11" t="s">
        <v>24</v>
      </c>
      <c r="D378" s="11" t="s">
        <v>1790</v>
      </c>
      <c r="E378" s="11">
        <v>1</v>
      </c>
      <c r="F378" s="11" t="s">
        <v>2184</v>
      </c>
      <c r="G378" s="11" t="s">
        <v>194</v>
      </c>
      <c r="H378" s="11">
        <v>2023</v>
      </c>
      <c r="I378" s="22">
        <f t="shared" si="46"/>
        <v>28</v>
      </c>
      <c r="J378" s="22">
        <v>28</v>
      </c>
      <c r="K378" s="22"/>
      <c r="L378" s="22"/>
      <c r="M378" s="11" t="s">
        <v>33</v>
      </c>
      <c r="N378" s="11" t="s">
        <v>34</v>
      </c>
      <c r="O378" s="11" t="s">
        <v>35</v>
      </c>
      <c r="P378" s="11"/>
    </row>
    <row r="379" s="4" customFormat="1" ht="45" customHeight="1" spans="1:16">
      <c r="A379" s="11" t="s">
        <v>2185</v>
      </c>
      <c r="B379" s="11">
        <v>1</v>
      </c>
      <c r="C379" s="11" t="s">
        <v>24</v>
      </c>
      <c r="D379" s="11" t="s">
        <v>1790</v>
      </c>
      <c r="E379" s="11">
        <v>1</v>
      </c>
      <c r="F379" s="11" t="s">
        <v>2186</v>
      </c>
      <c r="G379" s="11" t="s">
        <v>159</v>
      </c>
      <c r="H379" s="11">
        <v>2023</v>
      </c>
      <c r="I379" s="22">
        <f t="shared" si="46"/>
        <v>79</v>
      </c>
      <c r="J379" s="22">
        <v>79</v>
      </c>
      <c r="K379" s="22"/>
      <c r="L379" s="22"/>
      <c r="M379" s="11" t="s">
        <v>33</v>
      </c>
      <c r="N379" s="11" t="s">
        <v>34</v>
      </c>
      <c r="O379" s="11" t="s">
        <v>35</v>
      </c>
      <c r="P379" s="11"/>
    </row>
    <row r="380" s="4" customFormat="1" ht="45" customHeight="1" spans="1:16">
      <c r="A380" s="11" t="s">
        <v>2187</v>
      </c>
      <c r="B380" s="11">
        <v>1</v>
      </c>
      <c r="C380" s="11" t="s">
        <v>24</v>
      </c>
      <c r="D380" s="11" t="s">
        <v>1790</v>
      </c>
      <c r="E380" s="11">
        <v>1</v>
      </c>
      <c r="F380" s="11" t="s">
        <v>2188</v>
      </c>
      <c r="G380" s="11" t="s">
        <v>191</v>
      </c>
      <c r="H380" s="11">
        <v>2023</v>
      </c>
      <c r="I380" s="22">
        <f t="shared" si="46"/>
        <v>20.5</v>
      </c>
      <c r="J380" s="22">
        <v>20.5</v>
      </c>
      <c r="K380" s="22"/>
      <c r="L380" s="22"/>
      <c r="M380" s="11" t="s">
        <v>33</v>
      </c>
      <c r="N380" s="11" t="s">
        <v>34</v>
      </c>
      <c r="O380" s="11" t="s">
        <v>35</v>
      </c>
      <c r="P380" s="11"/>
    </row>
    <row r="381" s="4" customFormat="1" ht="45" customHeight="1" spans="1:16">
      <c r="A381" s="11" t="s">
        <v>2189</v>
      </c>
      <c r="B381" s="11">
        <v>1</v>
      </c>
      <c r="C381" s="11" t="s">
        <v>24</v>
      </c>
      <c r="D381" s="11" t="s">
        <v>1790</v>
      </c>
      <c r="E381" s="11">
        <v>1</v>
      </c>
      <c r="F381" s="11" t="s">
        <v>2190</v>
      </c>
      <c r="G381" s="11" t="s">
        <v>188</v>
      </c>
      <c r="H381" s="11">
        <v>2023</v>
      </c>
      <c r="I381" s="22">
        <f t="shared" si="46"/>
        <v>25</v>
      </c>
      <c r="J381" s="22">
        <v>25</v>
      </c>
      <c r="K381" s="22"/>
      <c r="L381" s="22"/>
      <c r="M381" s="11" t="s">
        <v>33</v>
      </c>
      <c r="N381" s="11" t="s">
        <v>34</v>
      </c>
      <c r="O381" s="11" t="s">
        <v>35</v>
      </c>
      <c r="P381" s="11"/>
    </row>
    <row r="382" s="4" customFormat="1" ht="45" customHeight="1" spans="1:16">
      <c r="A382" s="11" t="s">
        <v>2191</v>
      </c>
      <c r="B382" s="11">
        <v>1</v>
      </c>
      <c r="C382" s="11" t="s">
        <v>24</v>
      </c>
      <c r="D382" s="11" t="s">
        <v>1790</v>
      </c>
      <c r="E382" s="11">
        <v>1</v>
      </c>
      <c r="F382" s="11" t="s">
        <v>2192</v>
      </c>
      <c r="G382" s="11" t="s">
        <v>185</v>
      </c>
      <c r="H382" s="11">
        <v>2023</v>
      </c>
      <c r="I382" s="22">
        <f t="shared" si="46"/>
        <v>25</v>
      </c>
      <c r="J382" s="22">
        <v>25</v>
      </c>
      <c r="K382" s="22"/>
      <c r="L382" s="22"/>
      <c r="M382" s="11" t="s">
        <v>33</v>
      </c>
      <c r="N382" s="11" t="s">
        <v>34</v>
      </c>
      <c r="O382" s="11" t="s">
        <v>35</v>
      </c>
      <c r="P382" s="11"/>
    </row>
    <row r="383" s="4" customFormat="1" ht="45" customHeight="1" spans="1:16">
      <c r="A383" s="11" t="s">
        <v>2193</v>
      </c>
      <c r="B383" s="11">
        <v>1</v>
      </c>
      <c r="C383" s="11" t="s">
        <v>24</v>
      </c>
      <c r="D383" s="11" t="s">
        <v>1790</v>
      </c>
      <c r="E383" s="11">
        <v>1</v>
      </c>
      <c r="F383" s="11" t="s">
        <v>2194</v>
      </c>
      <c r="G383" s="11" t="s">
        <v>32</v>
      </c>
      <c r="H383" s="11">
        <v>2023</v>
      </c>
      <c r="I383" s="22">
        <f t="shared" si="46"/>
        <v>57</v>
      </c>
      <c r="J383" s="22">
        <v>57</v>
      </c>
      <c r="K383" s="22"/>
      <c r="L383" s="22"/>
      <c r="M383" s="11" t="s">
        <v>33</v>
      </c>
      <c r="N383" s="11" t="s">
        <v>34</v>
      </c>
      <c r="O383" s="11" t="s">
        <v>35</v>
      </c>
      <c r="P383" s="11"/>
    </row>
    <row r="384" s="4" customFormat="1" ht="45" customHeight="1" spans="1:16">
      <c r="A384" s="11" t="s">
        <v>2195</v>
      </c>
      <c r="B384" s="11">
        <v>1</v>
      </c>
      <c r="C384" s="11" t="s">
        <v>24</v>
      </c>
      <c r="D384" s="11" t="s">
        <v>1790</v>
      </c>
      <c r="E384" s="11">
        <v>1</v>
      </c>
      <c r="F384" s="11" t="s">
        <v>2196</v>
      </c>
      <c r="G384" s="11" t="s">
        <v>229</v>
      </c>
      <c r="H384" s="11">
        <v>2023</v>
      </c>
      <c r="I384" s="22">
        <f t="shared" si="46"/>
        <v>21</v>
      </c>
      <c r="J384" s="22">
        <v>21</v>
      </c>
      <c r="K384" s="22"/>
      <c r="L384" s="22"/>
      <c r="M384" s="11" t="s">
        <v>33</v>
      </c>
      <c r="N384" s="11" t="s">
        <v>34</v>
      </c>
      <c r="O384" s="11" t="s">
        <v>35</v>
      </c>
      <c r="P384" s="11"/>
    </row>
    <row r="385" s="4" customFormat="1" ht="45" customHeight="1" spans="1:16">
      <c r="A385" s="11" t="s">
        <v>2197</v>
      </c>
      <c r="B385" s="11">
        <v>1</v>
      </c>
      <c r="C385" s="11" t="s">
        <v>24</v>
      </c>
      <c r="D385" s="11" t="s">
        <v>1790</v>
      </c>
      <c r="E385" s="11">
        <v>1</v>
      </c>
      <c r="F385" s="11" t="s">
        <v>2198</v>
      </c>
      <c r="G385" s="11" t="s">
        <v>168</v>
      </c>
      <c r="H385" s="11">
        <v>2023</v>
      </c>
      <c r="I385" s="22">
        <f t="shared" si="46"/>
        <v>36</v>
      </c>
      <c r="J385" s="22">
        <v>36</v>
      </c>
      <c r="K385" s="22"/>
      <c r="L385" s="22"/>
      <c r="M385" s="11" t="s">
        <v>33</v>
      </c>
      <c r="N385" s="11" t="s">
        <v>34</v>
      </c>
      <c r="O385" s="11" t="s">
        <v>35</v>
      </c>
      <c r="P385" s="11"/>
    </row>
    <row r="386" s="4" customFormat="1" ht="45" customHeight="1" spans="1:16">
      <c r="A386" s="11" t="s">
        <v>2199</v>
      </c>
      <c r="B386" s="11">
        <v>1</v>
      </c>
      <c r="C386" s="11" t="s">
        <v>24</v>
      </c>
      <c r="D386" s="11" t="s">
        <v>1790</v>
      </c>
      <c r="E386" s="11">
        <v>1</v>
      </c>
      <c r="F386" s="11" t="s">
        <v>2200</v>
      </c>
      <c r="G386" s="11" t="s">
        <v>165</v>
      </c>
      <c r="H386" s="11">
        <v>2023</v>
      </c>
      <c r="I386" s="22">
        <f t="shared" si="46"/>
        <v>19.5</v>
      </c>
      <c r="J386" s="22">
        <v>19.5</v>
      </c>
      <c r="K386" s="22"/>
      <c r="L386" s="22"/>
      <c r="M386" s="11" t="s">
        <v>33</v>
      </c>
      <c r="N386" s="11" t="s">
        <v>34</v>
      </c>
      <c r="O386" s="11" t="s">
        <v>35</v>
      </c>
      <c r="P386" s="11"/>
    </row>
    <row r="387" s="4" customFormat="1" ht="45" customHeight="1" spans="1:16">
      <c r="A387" s="11" t="s">
        <v>2201</v>
      </c>
      <c r="B387" s="11">
        <v>1</v>
      </c>
      <c r="C387" s="11" t="s">
        <v>24</v>
      </c>
      <c r="D387" s="11" t="s">
        <v>1790</v>
      </c>
      <c r="E387" s="11">
        <v>1</v>
      </c>
      <c r="F387" s="11" t="s">
        <v>2202</v>
      </c>
      <c r="G387" s="11" t="s">
        <v>162</v>
      </c>
      <c r="H387" s="11">
        <v>2023</v>
      </c>
      <c r="I387" s="22">
        <f t="shared" si="46"/>
        <v>24.5</v>
      </c>
      <c r="J387" s="22">
        <v>24.5</v>
      </c>
      <c r="K387" s="22"/>
      <c r="L387" s="22"/>
      <c r="M387" s="11" t="s">
        <v>33</v>
      </c>
      <c r="N387" s="11" t="s">
        <v>34</v>
      </c>
      <c r="O387" s="11" t="s">
        <v>35</v>
      </c>
      <c r="P387" s="11"/>
    </row>
    <row r="388" s="4" customFormat="1" ht="45" customHeight="1" spans="1:16">
      <c r="A388" s="11" t="s">
        <v>2203</v>
      </c>
      <c r="B388" s="11">
        <v>1</v>
      </c>
      <c r="C388" s="11" t="s">
        <v>24</v>
      </c>
      <c r="D388" s="11" t="s">
        <v>1790</v>
      </c>
      <c r="E388" s="11">
        <v>1</v>
      </c>
      <c r="F388" s="11" t="s">
        <v>2204</v>
      </c>
      <c r="G388" s="11" t="s">
        <v>303</v>
      </c>
      <c r="H388" s="11">
        <v>2023</v>
      </c>
      <c r="I388" s="22">
        <f t="shared" si="46"/>
        <v>45.5</v>
      </c>
      <c r="J388" s="22">
        <v>45.5</v>
      </c>
      <c r="K388" s="22"/>
      <c r="L388" s="22"/>
      <c r="M388" s="11" t="s">
        <v>33</v>
      </c>
      <c r="N388" s="11" t="s">
        <v>34</v>
      </c>
      <c r="O388" s="11" t="s">
        <v>35</v>
      </c>
      <c r="P388" s="11"/>
    </row>
    <row r="389" s="4" customFormat="1" ht="45" customHeight="1" spans="1:16">
      <c r="A389" s="11" t="s">
        <v>2205</v>
      </c>
      <c r="B389" s="11">
        <v>1</v>
      </c>
      <c r="C389" s="11" t="s">
        <v>24</v>
      </c>
      <c r="D389" s="11" t="s">
        <v>1790</v>
      </c>
      <c r="E389" s="11">
        <v>1</v>
      </c>
      <c r="F389" s="11" t="s">
        <v>2206</v>
      </c>
      <c r="G389" s="11" t="s">
        <v>179</v>
      </c>
      <c r="H389" s="11">
        <v>2023</v>
      </c>
      <c r="I389" s="22">
        <f t="shared" si="46"/>
        <v>19.5</v>
      </c>
      <c r="J389" s="22">
        <v>19.5</v>
      </c>
      <c r="K389" s="22"/>
      <c r="L389" s="22"/>
      <c r="M389" s="11" t="s">
        <v>33</v>
      </c>
      <c r="N389" s="11" t="s">
        <v>34</v>
      </c>
      <c r="O389" s="11" t="s">
        <v>35</v>
      </c>
      <c r="P389" s="11"/>
    </row>
    <row r="390" s="4" customFormat="1" ht="45" customHeight="1" spans="1:16">
      <c r="A390" s="11" t="s">
        <v>2207</v>
      </c>
      <c r="B390" s="11">
        <v>1</v>
      </c>
      <c r="C390" s="11" t="s">
        <v>24</v>
      </c>
      <c r="D390" s="11" t="s">
        <v>1790</v>
      </c>
      <c r="E390" s="11">
        <v>1</v>
      </c>
      <c r="F390" s="11" t="s">
        <v>2208</v>
      </c>
      <c r="G390" s="11" t="s">
        <v>182</v>
      </c>
      <c r="H390" s="11">
        <v>2023</v>
      </c>
      <c r="I390" s="22">
        <f t="shared" si="46"/>
        <v>20.5</v>
      </c>
      <c r="J390" s="22">
        <v>20.5</v>
      </c>
      <c r="K390" s="22"/>
      <c r="L390" s="22"/>
      <c r="M390" s="11" t="s">
        <v>33</v>
      </c>
      <c r="N390" s="11" t="s">
        <v>34</v>
      </c>
      <c r="O390" s="11" t="s">
        <v>35</v>
      </c>
      <c r="P390" s="11"/>
    </row>
    <row r="391" s="4" customFormat="1" ht="45" customHeight="1" spans="1:16">
      <c r="A391" s="11" t="s">
        <v>2209</v>
      </c>
      <c r="B391" s="11">
        <v>1</v>
      </c>
      <c r="C391" s="11" t="s">
        <v>24</v>
      </c>
      <c r="D391" s="11" t="s">
        <v>1790</v>
      </c>
      <c r="E391" s="11">
        <v>1</v>
      </c>
      <c r="F391" s="11" t="s">
        <v>2210</v>
      </c>
      <c r="G391" s="11" t="s">
        <v>58</v>
      </c>
      <c r="H391" s="11">
        <v>2023</v>
      </c>
      <c r="I391" s="22">
        <f t="shared" ref="I391:I454" si="49">J391+K391+L391</f>
        <v>24</v>
      </c>
      <c r="J391" s="22">
        <v>24</v>
      </c>
      <c r="K391" s="22"/>
      <c r="L391" s="22"/>
      <c r="M391" s="11" t="s">
        <v>33</v>
      </c>
      <c r="N391" s="11" t="s">
        <v>34</v>
      </c>
      <c r="O391" s="11" t="s">
        <v>35</v>
      </c>
      <c r="P391" s="11"/>
    </row>
    <row r="392" s="4" customFormat="1" ht="45" customHeight="1" spans="1:16">
      <c r="A392" s="11" t="s">
        <v>2211</v>
      </c>
      <c r="B392" s="11">
        <v>1</v>
      </c>
      <c r="C392" s="11" t="s">
        <v>24</v>
      </c>
      <c r="D392" s="11" t="s">
        <v>1790</v>
      </c>
      <c r="E392" s="11">
        <v>1</v>
      </c>
      <c r="F392" s="11" t="s">
        <v>2212</v>
      </c>
      <c r="G392" s="11" t="s">
        <v>173</v>
      </c>
      <c r="H392" s="11">
        <v>2023</v>
      </c>
      <c r="I392" s="22">
        <f t="shared" si="49"/>
        <v>27</v>
      </c>
      <c r="J392" s="22">
        <v>27</v>
      </c>
      <c r="K392" s="22"/>
      <c r="L392" s="22"/>
      <c r="M392" s="11" t="s">
        <v>33</v>
      </c>
      <c r="N392" s="11" t="s">
        <v>34</v>
      </c>
      <c r="O392" s="11" t="s">
        <v>35</v>
      </c>
      <c r="P392" s="11"/>
    </row>
    <row r="393" s="4" customFormat="1" ht="45" customHeight="1" spans="1:16">
      <c r="A393" s="11" t="s">
        <v>2213</v>
      </c>
      <c r="B393" s="11">
        <v>1</v>
      </c>
      <c r="C393" s="11" t="s">
        <v>24</v>
      </c>
      <c r="D393" s="11" t="s">
        <v>1790</v>
      </c>
      <c r="E393" s="11">
        <v>1</v>
      </c>
      <c r="F393" s="11" t="s">
        <v>2214</v>
      </c>
      <c r="G393" s="11" t="s">
        <v>176</v>
      </c>
      <c r="H393" s="11">
        <v>2023</v>
      </c>
      <c r="I393" s="22">
        <f t="shared" si="49"/>
        <v>26.5</v>
      </c>
      <c r="J393" s="22">
        <v>26.5</v>
      </c>
      <c r="K393" s="22"/>
      <c r="L393" s="22"/>
      <c r="M393" s="11" t="s">
        <v>33</v>
      </c>
      <c r="N393" s="11" t="s">
        <v>34</v>
      </c>
      <c r="O393" s="11" t="s">
        <v>35</v>
      </c>
      <c r="P393" s="11"/>
    </row>
    <row r="394" s="4" customFormat="1" ht="45" customHeight="1" spans="1:16">
      <c r="A394" s="11" t="s">
        <v>2215</v>
      </c>
      <c r="B394" s="11">
        <v>1</v>
      </c>
      <c r="C394" s="11" t="s">
        <v>24</v>
      </c>
      <c r="D394" s="11" t="s">
        <v>1790</v>
      </c>
      <c r="E394" s="11">
        <v>1</v>
      </c>
      <c r="F394" s="11" t="s">
        <v>2216</v>
      </c>
      <c r="G394" s="11" t="s">
        <v>425</v>
      </c>
      <c r="H394" s="11">
        <v>2023</v>
      </c>
      <c r="I394" s="22">
        <f t="shared" si="49"/>
        <v>30.5</v>
      </c>
      <c r="J394" s="22">
        <v>30.5</v>
      </c>
      <c r="K394" s="22"/>
      <c r="L394" s="22"/>
      <c r="M394" s="11" t="s">
        <v>33</v>
      </c>
      <c r="N394" s="11" t="s">
        <v>34</v>
      </c>
      <c r="O394" s="11" t="s">
        <v>35</v>
      </c>
      <c r="P394" s="11"/>
    </row>
    <row r="395" s="4" customFormat="1" ht="45" customHeight="1" spans="1:16">
      <c r="A395" s="11" t="s">
        <v>2217</v>
      </c>
      <c r="B395" s="11">
        <v>1</v>
      </c>
      <c r="C395" s="11" t="s">
        <v>24</v>
      </c>
      <c r="D395" s="11" t="s">
        <v>1790</v>
      </c>
      <c r="E395" s="11">
        <v>1</v>
      </c>
      <c r="F395" s="11" t="s">
        <v>2218</v>
      </c>
      <c r="G395" s="11" t="s">
        <v>257</v>
      </c>
      <c r="H395" s="11">
        <v>2023</v>
      </c>
      <c r="I395" s="22">
        <f t="shared" si="49"/>
        <v>34.5</v>
      </c>
      <c r="J395" s="22">
        <v>34.5</v>
      </c>
      <c r="K395" s="22"/>
      <c r="L395" s="22"/>
      <c r="M395" s="11" t="s">
        <v>33</v>
      </c>
      <c r="N395" s="11" t="s">
        <v>34</v>
      </c>
      <c r="O395" s="11" t="s">
        <v>35</v>
      </c>
      <c r="P395" s="11"/>
    </row>
    <row r="396" s="4" customFormat="1" ht="45" customHeight="1" spans="1:16">
      <c r="A396" s="11" t="s">
        <v>2219</v>
      </c>
      <c r="B396" s="11">
        <v>1</v>
      </c>
      <c r="C396" s="11" t="s">
        <v>24</v>
      </c>
      <c r="D396" s="11" t="s">
        <v>1790</v>
      </c>
      <c r="E396" s="11">
        <v>1</v>
      </c>
      <c r="F396" s="11" t="s">
        <v>2220</v>
      </c>
      <c r="G396" s="11" t="s">
        <v>329</v>
      </c>
      <c r="H396" s="11">
        <v>2023</v>
      </c>
      <c r="I396" s="22">
        <f t="shared" si="49"/>
        <v>8.1</v>
      </c>
      <c r="J396" s="22">
        <v>8.1</v>
      </c>
      <c r="K396" s="22"/>
      <c r="L396" s="22"/>
      <c r="M396" s="11" t="s">
        <v>33</v>
      </c>
      <c r="N396" s="11" t="s">
        <v>34</v>
      </c>
      <c r="O396" s="11" t="s">
        <v>35</v>
      </c>
      <c r="P396" s="11"/>
    </row>
    <row r="397" s="3" customFormat="1" ht="35" customHeight="1" spans="1:16">
      <c r="A397" s="11" t="s">
        <v>2221</v>
      </c>
      <c r="B397" s="11">
        <v>1</v>
      </c>
      <c r="C397" s="11" t="s">
        <v>24</v>
      </c>
      <c r="D397" s="11" t="s">
        <v>74</v>
      </c>
      <c r="E397" s="11">
        <v>1</v>
      </c>
      <c r="F397" s="11" t="s">
        <v>2222</v>
      </c>
      <c r="G397" s="11" t="s">
        <v>176</v>
      </c>
      <c r="H397" s="11">
        <v>2023</v>
      </c>
      <c r="I397" s="11">
        <f t="shared" si="49"/>
        <v>400</v>
      </c>
      <c r="J397" s="11"/>
      <c r="K397" s="22">
        <v>400</v>
      </c>
      <c r="L397" s="22"/>
      <c r="M397" s="11" t="s">
        <v>33</v>
      </c>
      <c r="N397" s="11" t="s">
        <v>34</v>
      </c>
      <c r="O397" s="11" t="s">
        <v>35</v>
      </c>
      <c r="P397" s="11"/>
    </row>
    <row r="398" s="3" customFormat="1" ht="35" customHeight="1" spans="1:16">
      <c r="A398" s="11" t="s">
        <v>2223</v>
      </c>
      <c r="B398" s="11">
        <v>1</v>
      </c>
      <c r="C398" s="11" t="s">
        <v>24</v>
      </c>
      <c r="D398" s="11" t="s">
        <v>74</v>
      </c>
      <c r="E398" s="11">
        <v>1</v>
      </c>
      <c r="F398" s="11" t="s">
        <v>3246</v>
      </c>
      <c r="G398" s="11" t="s">
        <v>185</v>
      </c>
      <c r="H398" s="11">
        <v>2023</v>
      </c>
      <c r="I398" s="11">
        <f t="shared" si="49"/>
        <v>400</v>
      </c>
      <c r="J398" s="11"/>
      <c r="K398" s="22">
        <v>400</v>
      </c>
      <c r="L398" s="22"/>
      <c r="M398" s="11" t="s">
        <v>33</v>
      </c>
      <c r="N398" s="11" t="s">
        <v>34</v>
      </c>
      <c r="O398" s="11" t="s">
        <v>35</v>
      </c>
      <c r="P398" s="11"/>
    </row>
    <row r="399" s="4" customFormat="1" ht="102" customHeight="1" spans="1:16">
      <c r="A399" s="11" t="s">
        <v>2225</v>
      </c>
      <c r="B399" s="11">
        <v>1</v>
      </c>
      <c r="C399" s="11" t="s">
        <v>24</v>
      </c>
      <c r="D399" s="11" t="s">
        <v>74</v>
      </c>
      <c r="E399" s="11">
        <v>1</v>
      </c>
      <c r="F399" s="11" t="s">
        <v>2226</v>
      </c>
      <c r="G399" s="11" t="s">
        <v>159</v>
      </c>
      <c r="H399" s="11">
        <v>2023</v>
      </c>
      <c r="I399" s="11">
        <f t="shared" si="49"/>
        <v>250</v>
      </c>
      <c r="J399" s="22"/>
      <c r="K399" s="22">
        <v>250</v>
      </c>
      <c r="L399" s="22"/>
      <c r="M399" s="11" t="s">
        <v>350</v>
      </c>
      <c r="N399" s="11" t="s">
        <v>34</v>
      </c>
      <c r="O399" s="11" t="s">
        <v>35</v>
      </c>
      <c r="P399" s="11"/>
    </row>
    <row r="400" s="4" customFormat="1" ht="195" customHeight="1" spans="1:16">
      <c r="A400" s="11" t="s">
        <v>2227</v>
      </c>
      <c r="B400" s="11">
        <v>1</v>
      </c>
      <c r="C400" s="11" t="s">
        <v>24</v>
      </c>
      <c r="D400" s="11" t="s">
        <v>1790</v>
      </c>
      <c r="E400" s="11"/>
      <c r="F400" s="11" t="s">
        <v>2228</v>
      </c>
      <c r="G400" s="11" t="s">
        <v>162</v>
      </c>
      <c r="H400" s="11">
        <v>2023</v>
      </c>
      <c r="I400" s="22">
        <f t="shared" si="49"/>
        <v>390</v>
      </c>
      <c r="J400" s="22"/>
      <c r="K400" s="22">
        <v>390</v>
      </c>
      <c r="L400" s="22"/>
      <c r="M400" s="11" t="s">
        <v>350</v>
      </c>
      <c r="N400" s="11" t="s">
        <v>34</v>
      </c>
      <c r="O400" s="11" t="s">
        <v>35</v>
      </c>
      <c r="P400" s="11"/>
    </row>
    <row r="401" s="4" customFormat="1" ht="186" customHeight="1" spans="1:16">
      <c r="A401" s="11" t="s">
        <v>2229</v>
      </c>
      <c r="B401" s="11">
        <v>1</v>
      </c>
      <c r="C401" s="11" t="s">
        <v>24</v>
      </c>
      <c r="D401" s="11" t="s">
        <v>1790</v>
      </c>
      <c r="E401" s="11"/>
      <c r="F401" s="11" t="s">
        <v>3247</v>
      </c>
      <c r="G401" s="11" t="s">
        <v>176</v>
      </c>
      <c r="H401" s="11">
        <v>2023</v>
      </c>
      <c r="I401" s="22">
        <f t="shared" si="49"/>
        <v>195</v>
      </c>
      <c r="J401" s="22"/>
      <c r="K401" s="22">
        <v>195</v>
      </c>
      <c r="L401" s="22"/>
      <c r="M401" s="11" t="s">
        <v>350</v>
      </c>
      <c r="N401" s="11" t="s">
        <v>34</v>
      </c>
      <c r="O401" s="11" t="s">
        <v>35</v>
      </c>
      <c r="P401" s="11"/>
    </row>
    <row r="402" s="4" customFormat="1" ht="220" customHeight="1" spans="1:16">
      <c r="A402" s="11" t="s">
        <v>2231</v>
      </c>
      <c r="B402" s="11">
        <v>1</v>
      </c>
      <c r="C402" s="11" t="s">
        <v>24</v>
      </c>
      <c r="D402" s="11" t="s">
        <v>1790</v>
      </c>
      <c r="E402" s="11"/>
      <c r="F402" s="11" t="s">
        <v>2232</v>
      </c>
      <c r="G402" s="11" t="s">
        <v>182</v>
      </c>
      <c r="H402" s="11">
        <v>2023</v>
      </c>
      <c r="I402" s="22">
        <f t="shared" si="49"/>
        <v>163</v>
      </c>
      <c r="J402" s="22"/>
      <c r="K402" s="22">
        <v>163</v>
      </c>
      <c r="L402" s="22"/>
      <c r="M402" s="11" t="s">
        <v>350</v>
      </c>
      <c r="N402" s="11" t="s">
        <v>34</v>
      </c>
      <c r="O402" s="11" t="s">
        <v>35</v>
      </c>
      <c r="P402" s="11"/>
    </row>
    <row r="403" s="4" customFormat="1" ht="102" customHeight="1" spans="1:16">
      <c r="A403" s="11" t="s">
        <v>2233</v>
      </c>
      <c r="B403" s="11">
        <v>1</v>
      </c>
      <c r="C403" s="11" t="s">
        <v>24</v>
      </c>
      <c r="D403" s="11" t="s">
        <v>1790</v>
      </c>
      <c r="E403" s="11"/>
      <c r="F403" s="11" t="s">
        <v>3248</v>
      </c>
      <c r="G403" s="11" t="s">
        <v>194</v>
      </c>
      <c r="H403" s="11">
        <v>2023</v>
      </c>
      <c r="I403" s="22">
        <f t="shared" si="49"/>
        <v>345</v>
      </c>
      <c r="J403" s="22"/>
      <c r="K403" s="22">
        <v>345</v>
      </c>
      <c r="L403" s="22"/>
      <c r="M403" s="11" t="s">
        <v>350</v>
      </c>
      <c r="N403" s="11" t="s">
        <v>34</v>
      </c>
      <c r="O403" s="11" t="s">
        <v>35</v>
      </c>
      <c r="P403" s="11"/>
    </row>
    <row r="404" s="4" customFormat="1" ht="102" customHeight="1" spans="1:16">
      <c r="A404" s="11" t="s">
        <v>2235</v>
      </c>
      <c r="B404" s="11">
        <v>1</v>
      </c>
      <c r="C404" s="11" t="s">
        <v>24</v>
      </c>
      <c r="D404" s="11" t="s">
        <v>1790</v>
      </c>
      <c r="E404" s="11"/>
      <c r="F404" s="11" t="s">
        <v>3249</v>
      </c>
      <c r="G404" s="11" t="s">
        <v>185</v>
      </c>
      <c r="H404" s="11">
        <v>2023</v>
      </c>
      <c r="I404" s="22">
        <f t="shared" si="49"/>
        <v>112</v>
      </c>
      <c r="J404" s="22"/>
      <c r="K404" s="22">
        <v>112</v>
      </c>
      <c r="L404" s="22"/>
      <c r="M404" s="11" t="s">
        <v>350</v>
      </c>
      <c r="N404" s="11" t="s">
        <v>34</v>
      </c>
      <c r="O404" s="11" t="s">
        <v>35</v>
      </c>
      <c r="P404" s="11"/>
    </row>
    <row r="405" s="4" customFormat="1" ht="102" customHeight="1" spans="1:16">
      <c r="A405" s="11" t="s">
        <v>2237</v>
      </c>
      <c r="B405" s="11">
        <v>1</v>
      </c>
      <c r="C405" s="11" t="s">
        <v>24</v>
      </c>
      <c r="D405" s="11" t="s">
        <v>1790</v>
      </c>
      <c r="E405" s="11"/>
      <c r="F405" s="11" t="s">
        <v>2238</v>
      </c>
      <c r="G405" s="11" t="s">
        <v>165</v>
      </c>
      <c r="H405" s="11">
        <v>2023</v>
      </c>
      <c r="I405" s="22">
        <f t="shared" si="49"/>
        <v>180</v>
      </c>
      <c r="J405" s="22"/>
      <c r="K405" s="22">
        <v>180</v>
      </c>
      <c r="L405" s="22"/>
      <c r="M405" s="11" t="s">
        <v>350</v>
      </c>
      <c r="N405" s="11" t="s">
        <v>34</v>
      </c>
      <c r="O405" s="11" t="s">
        <v>35</v>
      </c>
      <c r="P405" s="11"/>
    </row>
    <row r="406" s="4" customFormat="1" ht="102" customHeight="1" spans="1:16">
      <c r="A406" s="11" t="s">
        <v>2239</v>
      </c>
      <c r="B406" s="11">
        <v>1</v>
      </c>
      <c r="C406" s="11" t="s">
        <v>24</v>
      </c>
      <c r="D406" s="11" t="s">
        <v>1790</v>
      </c>
      <c r="E406" s="11"/>
      <c r="F406" s="11" t="s">
        <v>2240</v>
      </c>
      <c r="G406" s="11" t="s">
        <v>58</v>
      </c>
      <c r="H406" s="11">
        <v>2023</v>
      </c>
      <c r="I406" s="22">
        <f t="shared" si="49"/>
        <v>100</v>
      </c>
      <c r="J406" s="22"/>
      <c r="K406" s="22">
        <v>100</v>
      </c>
      <c r="L406" s="22"/>
      <c r="M406" s="11" t="s">
        <v>350</v>
      </c>
      <c r="N406" s="11" t="s">
        <v>34</v>
      </c>
      <c r="O406" s="11" t="s">
        <v>35</v>
      </c>
      <c r="P406" s="11"/>
    </row>
    <row r="407" s="4" customFormat="1" ht="307" customHeight="1" spans="1:16">
      <c r="A407" s="11" t="s">
        <v>2241</v>
      </c>
      <c r="B407" s="11">
        <v>1</v>
      </c>
      <c r="C407" s="11" t="s">
        <v>24</v>
      </c>
      <c r="D407" s="11" t="s">
        <v>1790</v>
      </c>
      <c r="E407" s="11">
        <v>1</v>
      </c>
      <c r="F407" s="11" t="s">
        <v>3250</v>
      </c>
      <c r="G407" s="11" t="s">
        <v>2243</v>
      </c>
      <c r="H407" s="11">
        <v>2023</v>
      </c>
      <c r="I407" s="22">
        <f t="shared" si="49"/>
        <v>496.16</v>
      </c>
      <c r="J407" s="22">
        <v>496.16</v>
      </c>
      <c r="K407" s="22"/>
      <c r="L407" s="22"/>
      <c r="M407" s="11" t="s">
        <v>350</v>
      </c>
      <c r="N407" s="11" t="s">
        <v>34</v>
      </c>
      <c r="O407" s="11" t="s">
        <v>35</v>
      </c>
      <c r="P407" s="11"/>
    </row>
    <row r="408" s="4" customFormat="1" ht="41" customHeight="1" spans="1:16">
      <c r="A408" s="11" t="s">
        <v>2244</v>
      </c>
      <c r="B408" s="11">
        <v>1</v>
      </c>
      <c r="C408" s="11" t="s">
        <v>24</v>
      </c>
      <c r="D408" s="11" t="s">
        <v>1790</v>
      </c>
      <c r="E408" s="11">
        <v>1</v>
      </c>
      <c r="F408" s="11" t="s">
        <v>2245</v>
      </c>
      <c r="G408" s="11" t="s">
        <v>2246</v>
      </c>
      <c r="H408" s="11">
        <v>2023</v>
      </c>
      <c r="I408" s="22">
        <f t="shared" si="49"/>
        <v>50</v>
      </c>
      <c r="J408" s="22">
        <v>50</v>
      </c>
      <c r="K408" s="22"/>
      <c r="L408" s="22"/>
      <c r="M408" s="11" t="s">
        <v>350</v>
      </c>
      <c r="N408" s="11" t="s">
        <v>34</v>
      </c>
      <c r="O408" s="11"/>
      <c r="P408" s="11"/>
    </row>
    <row r="409" s="4" customFormat="1" ht="41" customHeight="1" spans="1:16">
      <c r="A409" s="11" t="s">
        <v>2247</v>
      </c>
      <c r="B409" s="11">
        <v>1</v>
      </c>
      <c r="C409" s="11" t="s">
        <v>24</v>
      </c>
      <c r="D409" s="11" t="s">
        <v>1790</v>
      </c>
      <c r="E409" s="11">
        <v>1</v>
      </c>
      <c r="F409" s="11" t="s">
        <v>2248</v>
      </c>
      <c r="G409" s="11" t="s">
        <v>2249</v>
      </c>
      <c r="H409" s="11">
        <v>2023</v>
      </c>
      <c r="I409" s="22">
        <f t="shared" si="49"/>
        <v>50</v>
      </c>
      <c r="J409" s="22">
        <v>50</v>
      </c>
      <c r="K409" s="22"/>
      <c r="L409" s="22"/>
      <c r="M409" s="11" t="s">
        <v>350</v>
      </c>
      <c r="N409" s="11" t="s">
        <v>34</v>
      </c>
      <c r="O409" s="11"/>
      <c r="P409" s="11"/>
    </row>
    <row r="410" s="4" customFormat="1" ht="45" customHeight="1" spans="1:16">
      <c r="A410" s="44" t="s">
        <v>2250</v>
      </c>
      <c r="B410" s="11">
        <v>1</v>
      </c>
      <c r="C410" s="11" t="s">
        <v>24</v>
      </c>
      <c r="D410" s="11" t="s">
        <v>1790</v>
      </c>
      <c r="E410" s="11">
        <v>1</v>
      </c>
      <c r="F410" s="11" t="s">
        <v>2251</v>
      </c>
      <c r="G410" s="11" t="s">
        <v>2070</v>
      </c>
      <c r="H410" s="11">
        <v>2023</v>
      </c>
      <c r="I410" s="22">
        <f t="shared" si="49"/>
        <v>90.4</v>
      </c>
      <c r="J410" s="22">
        <v>90.4</v>
      </c>
      <c r="K410" s="22"/>
      <c r="L410" s="22"/>
      <c r="M410" s="11" t="s">
        <v>350</v>
      </c>
      <c r="N410" s="11" t="s">
        <v>34</v>
      </c>
      <c r="O410" s="11"/>
      <c r="P410" s="11"/>
    </row>
    <row r="411" s="4" customFormat="1" ht="45" customHeight="1" spans="1:16">
      <c r="A411" s="44" t="s">
        <v>2252</v>
      </c>
      <c r="B411" s="11">
        <v>1</v>
      </c>
      <c r="C411" s="11" t="s">
        <v>24</v>
      </c>
      <c r="D411" s="11" t="s">
        <v>1790</v>
      </c>
      <c r="E411" s="11">
        <v>1</v>
      </c>
      <c r="F411" s="11" t="s">
        <v>2253</v>
      </c>
      <c r="G411" s="11" t="s">
        <v>2073</v>
      </c>
      <c r="H411" s="11">
        <v>2023</v>
      </c>
      <c r="I411" s="22">
        <f t="shared" si="49"/>
        <v>70.4</v>
      </c>
      <c r="J411" s="22">
        <v>70.4</v>
      </c>
      <c r="K411" s="22"/>
      <c r="L411" s="22"/>
      <c r="M411" s="11" t="s">
        <v>350</v>
      </c>
      <c r="N411" s="11" t="s">
        <v>34</v>
      </c>
      <c r="O411" s="11"/>
      <c r="P411" s="11"/>
    </row>
    <row r="412" s="4" customFormat="1" ht="45" customHeight="1" spans="1:16">
      <c r="A412" s="44" t="s">
        <v>2254</v>
      </c>
      <c r="B412" s="11">
        <v>1</v>
      </c>
      <c r="C412" s="11" t="s">
        <v>24</v>
      </c>
      <c r="D412" s="11" t="s">
        <v>1790</v>
      </c>
      <c r="E412" s="11">
        <v>1</v>
      </c>
      <c r="F412" s="11" t="s">
        <v>2255</v>
      </c>
      <c r="G412" s="11" t="s">
        <v>711</v>
      </c>
      <c r="H412" s="11">
        <v>2023</v>
      </c>
      <c r="I412" s="22">
        <f t="shared" si="49"/>
        <v>75.13</v>
      </c>
      <c r="J412" s="22">
        <v>75.13</v>
      </c>
      <c r="K412" s="22"/>
      <c r="L412" s="22"/>
      <c r="M412" s="11" t="s">
        <v>350</v>
      </c>
      <c r="N412" s="11" t="s">
        <v>34</v>
      </c>
      <c r="O412" s="11"/>
      <c r="P412" s="11"/>
    </row>
    <row r="413" s="4" customFormat="1" ht="45" customHeight="1" spans="1:16">
      <c r="A413" s="44" t="s">
        <v>2256</v>
      </c>
      <c r="B413" s="11">
        <v>1</v>
      </c>
      <c r="C413" s="11" t="s">
        <v>24</v>
      </c>
      <c r="D413" s="11" t="s">
        <v>1790</v>
      </c>
      <c r="E413" s="11">
        <v>1</v>
      </c>
      <c r="F413" s="11" t="s">
        <v>2257</v>
      </c>
      <c r="G413" s="11" t="s">
        <v>2039</v>
      </c>
      <c r="H413" s="11">
        <v>2023</v>
      </c>
      <c r="I413" s="22">
        <f t="shared" si="49"/>
        <v>105.8</v>
      </c>
      <c r="J413" s="22">
        <v>105.8</v>
      </c>
      <c r="K413" s="22"/>
      <c r="L413" s="22"/>
      <c r="M413" s="11" t="s">
        <v>350</v>
      </c>
      <c r="N413" s="11" t="s">
        <v>34</v>
      </c>
      <c r="O413" s="11"/>
      <c r="P413" s="11"/>
    </row>
    <row r="414" s="4" customFormat="1" ht="45" customHeight="1" spans="1:16">
      <c r="A414" s="44" t="s">
        <v>2258</v>
      </c>
      <c r="B414" s="11">
        <v>1</v>
      </c>
      <c r="C414" s="11" t="s">
        <v>24</v>
      </c>
      <c r="D414" s="11" t="s">
        <v>1790</v>
      </c>
      <c r="E414" s="11">
        <v>1</v>
      </c>
      <c r="F414" s="11" t="s">
        <v>2259</v>
      </c>
      <c r="G414" s="11" t="s">
        <v>2080</v>
      </c>
      <c r="H414" s="11">
        <v>2023</v>
      </c>
      <c r="I414" s="22">
        <f t="shared" si="49"/>
        <v>70.7</v>
      </c>
      <c r="J414" s="22">
        <v>70.7</v>
      </c>
      <c r="K414" s="22"/>
      <c r="L414" s="22"/>
      <c r="M414" s="11" t="s">
        <v>350</v>
      </c>
      <c r="N414" s="11" t="s">
        <v>34</v>
      </c>
      <c r="O414" s="11"/>
      <c r="P414" s="11"/>
    </row>
    <row r="415" s="4" customFormat="1" ht="45" customHeight="1" spans="1:16">
      <c r="A415" s="44" t="s">
        <v>2260</v>
      </c>
      <c r="B415" s="11">
        <v>1</v>
      </c>
      <c r="C415" s="11" t="s">
        <v>24</v>
      </c>
      <c r="D415" s="11" t="s">
        <v>1790</v>
      </c>
      <c r="E415" s="11">
        <v>1</v>
      </c>
      <c r="F415" s="11" t="s">
        <v>2261</v>
      </c>
      <c r="G415" s="11" t="s">
        <v>2083</v>
      </c>
      <c r="H415" s="11">
        <v>2023</v>
      </c>
      <c r="I415" s="22">
        <f t="shared" si="49"/>
        <v>100.45</v>
      </c>
      <c r="J415" s="22">
        <v>100.45</v>
      </c>
      <c r="K415" s="22"/>
      <c r="L415" s="22"/>
      <c r="M415" s="11" t="s">
        <v>350</v>
      </c>
      <c r="N415" s="11" t="s">
        <v>34</v>
      </c>
      <c r="O415" s="11"/>
      <c r="P415" s="11"/>
    </row>
    <row r="416" s="4" customFormat="1" ht="45" customHeight="1" spans="1:16">
      <c r="A416" s="44" t="s">
        <v>2262</v>
      </c>
      <c r="B416" s="11">
        <v>1</v>
      </c>
      <c r="C416" s="11" t="s">
        <v>24</v>
      </c>
      <c r="D416" s="11" t="s">
        <v>1790</v>
      </c>
      <c r="E416" s="11">
        <v>1</v>
      </c>
      <c r="F416" s="11" t="s">
        <v>2263</v>
      </c>
      <c r="G416" s="11" t="s">
        <v>2086</v>
      </c>
      <c r="H416" s="11">
        <v>2023</v>
      </c>
      <c r="I416" s="22">
        <f t="shared" si="49"/>
        <v>85.22</v>
      </c>
      <c r="J416" s="22">
        <v>85.22</v>
      </c>
      <c r="K416" s="22"/>
      <c r="L416" s="22"/>
      <c r="M416" s="11" t="s">
        <v>350</v>
      </c>
      <c r="N416" s="11" t="s">
        <v>34</v>
      </c>
      <c r="O416" s="11"/>
      <c r="P416" s="11"/>
    </row>
    <row r="417" s="4" customFormat="1" ht="45" customHeight="1" spans="1:16">
      <c r="A417" s="44" t="s">
        <v>2264</v>
      </c>
      <c r="B417" s="11">
        <v>1</v>
      </c>
      <c r="C417" s="11" t="s">
        <v>24</v>
      </c>
      <c r="D417" s="11" t="s">
        <v>1790</v>
      </c>
      <c r="E417" s="11">
        <v>1</v>
      </c>
      <c r="F417" s="11" t="s">
        <v>2265</v>
      </c>
      <c r="G417" s="11" t="s">
        <v>2089</v>
      </c>
      <c r="H417" s="11">
        <v>2023</v>
      </c>
      <c r="I417" s="22">
        <f t="shared" si="49"/>
        <v>89.16</v>
      </c>
      <c r="J417" s="22">
        <v>89.16</v>
      </c>
      <c r="K417" s="22"/>
      <c r="L417" s="22"/>
      <c r="M417" s="11" t="s">
        <v>350</v>
      </c>
      <c r="N417" s="11" t="s">
        <v>34</v>
      </c>
      <c r="O417" s="11"/>
      <c r="P417" s="11"/>
    </row>
    <row r="418" s="4" customFormat="1" ht="45" customHeight="1" spans="1:16">
      <c r="A418" s="44" t="s">
        <v>2266</v>
      </c>
      <c r="B418" s="11">
        <v>1</v>
      </c>
      <c r="C418" s="11" t="s">
        <v>24</v>
      </c>
      <c r="D418" s="11" t="s">
        <v>1790</v>
      </c>
      <c r="E418" s="11">
        <v>1</v>
      </c>
      <c r="F418" s="11" t="s">
        <v>2091</v>
      </c>
      <c r="G418" s="11" t="s">
        <v>2092</v>
      </c>
      <c r="H418" s="11">
        <v>2023</v>
      </c>
      <c r="I418" s="22">
        <f t="shared" si="49"/>
        <v>62.87</v>
      </c>
      <c r="J418" s="22">
        <v>62.87</v>
      </c>
      <c r="K418" s="22"/>
      <c r="L418" s="22"/>
      <c r="M418" s="11" t="s">
        <v>350</v>
      </c>
      <c r="N418" s="11" t="s">
        <v>34</v>
      </c>
      <c r="O418" s="11"/>
      <c r="P418" s="11"/>
    </row>
    <row r="419" s="4" customFormat="1" ht="45" customHeight="1" spans="1:16">
      <c r="A419" s="44" t="s">
        <v>2267</v>
      </c>
      <c r="B419" s="11">
        <v>1</v>
      </c>
      <c r="C419" s="11" t="s">
        <v>24</v>
      </c>
      <c r="D419" s="11" t="s">
        <v>1790</v>
      </c>
      <c r="E419" s="11">
        <v>1</v>
      </c>
      <c r="F419" s="11" t="s">
        <v>2268</v>
      </c>
      <c r="G419" s="11" t="s">
        <v>2095</v>
      </c>
      <c r="H419" s="11">
        <v>2023</v>
      </c>
      <c r="I419" s="22">
        <f t="shared" si="49"/>
        <v>72</v>
      </c>
      <c r="J419" s="22">
        <v>72</v>
      </c>
      <c r="K419" s="22"/>
      <c r="L419" s="22"/>
      <c r="M419" s="11" t="s">
        <v>350</v>
      </c>
      <c r="N419" s="11" t="s">
        <v>34</v>
      </c>
      <c r="O419" s="11"/>
      <c r="P419" s="11"/>
    </row>
    <row r="420" s="4" customFormat="1" ht="63" customHeight="1" spans="1:16">
      <c r="A420" s="44" t="s">
        <v>2269</v>
      </c>
      <c r="B420" s="11">
        <v>1</v>
      </c>
      <c r="C420" s="11" t="s">
        <v>24</v>
      </c>
      <c r="D420" s="11" t="s">
        <v>1790</v>
      </c>
      <c r="E420" s="11">
        <v>1</v>
      </c>
      <c r="F420" s="11" t="s">
        <v>2270</v>
      </c>
      <c r="G420" s="11" t="s">
        <v>1151</v>
      </c>
      <c r="H420" s="11">
        <v>2023</v>
      </c>
      <c r="I420" s="22">
        <f t="shared" si="49"/>
        <v>72.4</v>
      </c>
      <c r="J420" s="22">
        <v>72.4</v>
      </c>
      <c r="K420" s="22"/>
      <c r="L420" s="22"/>
      <c r="M420" s="11" t="s">
        <v>350</v>
      </c>
      <c r="N420" s="11" t="s">
        <v>34</v>
      </c>
      <c r="O420" s="11"/>
      <c r="P420" s="11"/>
    </row>
    <row r="421" s="4" customFormat="1" ht="40" customHeight="1" spans="1:16">
      <c r="A421" s="44" t="s">
        <v>2271</v>
      </c>
      <c r="B421" s="11">
        <v>1</v>
      </c>
      <c r="C421" s="11" t="s">
        <v>24</v>
      </c>
      <c r="D421" s="11" t="s">
        <v>1790</v>
      </c>
      <c r="E421" s="11">
        <v>1</v>
      </c>
      <c r="F421" s="11" t="s">
        <v>2272</v>
      </c>
      <c r="G421" s="11" t="s">
        <v>2100</v>
      </c>
      <c r="H421" s="11">
        <v>2023</v>
      </c>
      <c r="I421" s="22">
        <f t="shared" si="49"/>
        <v>89</v>
      </c>
      <c r="J421" s="22">
        <v>89</v>
      </c>
      <c r="K421" s="22"/>
      <c r="L421" s="22"/>
      <c r="M421" s="11" t="s">
        <v>350</v>
      </c>
      <c r="N421" s="11" t="s">
        <v>34</v>
      </c>
      <c r="O421" s="11"/>
      <c r="P421" s="11"/>
    </row>
    <row r="422" s="4" customFormat="1" ht="40" customHeight="1" spans="1:16">
      <c r="A422" s="44" t="s">
        <v>2273</v>
      </c>
      <c r="B422" s="11">
        <v>1</v>
      </c>
      <c r="C422" s="11" t="s">
        <v>24</v>
      </c>
      <c r="D422" s="11" t="s">
        <v>1790</v>
      </c>
      <c r="E422" s="11">
        <v>1</v>
      </c>
      <c r="F422" s="11" t="s">
        <v>2274</v>
      </c>
      <c r="G422" s="11" t="s">
        <v>2103</v>
      </c>
      <c r="H422" s="11">
        <v>2023</v>
      </c>
      <c r="I422" s="22">
        <f t="shared" si="49"/>
        <v>90.32</v>
      </c>
      <c r="J422" s="22">
        <v>90.32</v>
      </c>
      <c r="K422" s="22"/>
      <c r="L422" s="22"/>
      <c r="M422" s="11" t="s">
        <v>350</v>
      </c>
      <c r="N422" s="11" t="s">
        <v>34</v>
      </c>
      <c r="O422" s="11"/>
      <c r="P422" s="11"/>
    </row>
    <row r="423" s="4" customFormat="1" ht="45" customHeight="1" spans="1:16">
      <c r="A423" s="44" t="s">
        <v>2275</v>
      </c>
      <c r="B423" s="11">
        <v>1</v>
      </c>
      <c r="C423" s="11" t="s">
        <v>24</v>
      </c>
      <c r="D423" s="11" t="s">
        <v>1790</v>
      </c>
      <c r="E423" s="11">
        <v>1</v>
      </c>
      <c r="F423" s="11" t="s">
        <v>2276</v>
      </c>
      <c r="G423" s="11" t="s">
        <v>2106</v>
      </c>
      <c r="H423" s="11">
        <v>2023</v>
      </c>
      <c r="I423" s="22">
        <f t="shared" si="49"/>
        <v>77.22</v>
      </c>
      <c r="J423" s="22">
        <v>77.22</v>
      </c>
      <c r="K423" s="22"/>
      <c r="L423" s="22"/>
      <c r="M423" s="11" t="s">
        <v>350</v>
      </c>
      <c r="N423" s="11" t="s">
        <v>34</v>
      </c>
      <c r="O423" s="11"/>
      <c r="P423" s="11"/>
    </row>
    <row r="424" s="4" customFormat="1" ht="53" customHeight="1" spans="1:16">
      <c r="A424" s="44" t="s">
        <v>2277</v>
      </c>
      <c r="B424" s="11">
        <v>1</v>
      </c>
      <c r="C424" s="11" t="s">
        <v>24</v>
      </c>
      <c r="D424" s="11" t="s">
        <v>1790</v>
      </c>
      <c r="E424" s="11">
        <v>1</v>
      </c>
      <c r="F424" s="11" t="s">
        <v>2108</v>
      </c>
      <c r="G424" s="11" t="s">
        <v>2109</v>
      </c>
      <c r="H424" s="11">
        <v>2023</v>
      </c>
      <c r="I424" s="22">
        <f t="shared" si="49"/>
        <v>71.06</v>
      </c>
      <c r="J424" s="22">
        <v>71.06</v>
      </c>
      <c r="K424" s="22"/>
      <c r="L424" s="22"/>
      <c r="M424" s="11" t="s">
        <v>350</v>
      </c>
      <c r="N424" s="11" t="s">
        <v>34</v>
      </c>
      <c r="O424" s="11"/>
      <c r="P424" s="11"/>
    </row>
    <row r="425" s="4" customFormat="1" ht="53" customHeight="1" spans="1:16">
      <c r="A425" s="44" t="s">
        <v>2278</v>
      </c>
      <c r="B425" s="11">
        <v>1</v>
      </c>
      <c r="C425" s="11" t="s">
        <v>24</v>
      </c>
      <c r="D425" s="11" t="s">
        <v>1790</v>
      </c>
      <c r="E425" s="11">
        <v>1</v>
      </c>
      <c r="F425" s="11" t="s">
        <v>2279</v>
      </c>
      <c r="G425" s="11" t="s">
        <v>2042</v>
      </c>
      <c r="H425" s="11">
        <v>2023</v>
      </c>
      <c r="I425" s="22">
        <f t="shared" si="49"/>
        <v>73.49</v>
      </c>
      <c r="J425" s="22">
        <v>73.49</v>
      </c>
      <c r="K425" s="22"/>
      <c r="L425" s="22"/>
      <c r="M425" s="11" t="s">
        <v>350</v>
      </c>
      <c r="N425" s="11" t="s">
        <v>34</v>
      </c>
      <c r="O425" s="11"/>
      <c r="P425" s="11"/>
    </row>
    <row r="426" s="4" customFormat="1" ht="45" customHeight="1" spans="1:16">
      <c r="A426" s="44" t="s">
        <v>2280</v>
      </c>
      <c r="B426" s="11">
        <v>1</v>
      </c>
      <c r="C426" s="11" t="s">
        <v>24</v>
      </c>
      <c r="D426" s="11" t="s">
        <v>1790</v>
      </c>
      <c r="E426" s="11">
        <v>1</v>
      </c>
      <c r="F426" s="11" t="s">
        <v>2281</v>
      </c>
      <c r="G426" s="11" t="s">
        <v>2045</v>
      </c>
      <c r="H426" s="11">
        <v>2023</v>
      </c>
      <c r="I426" s="22">
        <f t="shared" si="49"/>
        <v>90.34</v>
      </c>
      <c r="J426" s="22">
        <v>90.34</v>
      </c>
      <c r="K426" s="22"/>
      <c r="L426" s="22"/>
      <c r="M426" s="11" t="s">
        <v>350</v>
      </c>
      <c r="N426" s="11" t="s">
        <v>34</v>
      </c>
      <c r="O426" s="11"/>
      <c r="P426" s="11"/>
    </row>
    <row r="427" s="4" customFormat="1" ht="45" customHeight="1" spans="1:16">
      <c r="A427" s="44" t="s">
        <v>2282</v>
      </c>
      <c r="B427" s="11">
        <v>1</v>
      </c>
      <c r="C427" s="11" t="s">
        <v>24</v>
      </c>
      <c r="D427" s="11" t="s">
        <v>1790</v>
      </c>
      <c r="E427" s="11">
        <v>1</v>
      </c>
      <c r="F427" s="11" t="s">
        <v>2115</v>
      </c>
      <c r="G427" s="11" t="s">
        <v>2116</v>
      </c>
      <c r="H427" s="11">
        <v>2023</v>
      </c>
      <c r="I427" s="22">
        <f t="shared" si="49"/>
        <v>77.38</v>
      </c>
      <c r="J427" s="22">
        <v>77.38</v>
      </c>
      <c r="K427" s="22"/>
      <c r="L427" s="22"/>
      <c r="M427" s="11" t="s">
        <v>350</v>
      </c>
      <c r="N427" s="11" t="s">
        <v>34</v>
      </c>
      <c r="O427" s="11"/>
      <c r="P427" s="11"/>
    </row>
    <row r="428" s="4" customFormat="1" ht="45" customHeight="1" spans="1:16">
      <c r="A428" s="11" t="s">
        <v>2283</v>
      </c>
      <c r="B428" s="11">
        <v>1</v>
      </c>
      <c r="C428" s="11" t="s">
        <v>24</v>
      </c>
      <c r="D428" s="11" t="s">
        <v>1790</v>
      </c>
      <c r="E428" s="11">
        <v>1</v>
      </c>
      <c r="F428" s="11" t="s">
        <v>2063</v>
      </c>
      <c r="G428" s="11" t="s">
        <v>2284</v>
      </c>
      <c r="H428" s="11">
        <v>2023</v>
      </c>
      <c r="I428" s="22">
        <f t="shared" si="49"/>
        <v>97.68</v>
      </c>
      <c r="J428" s="22">
        <v>97.68</v>
      </c>
      <c r="K428" s="22"/>
      <c r="L428" s="22"/>
      <c r="M428" s="11" t="s">
        <v>350</v>
      </c>
      <c r="N428" s="11" t="s">
        <v>34</v>
      </c>
      <c r="O428" s="11"/>
      <c r="P428" s="11"/>
    </row>
    <row r="429" s="4" customFormat="1" ht="45" customHeight="1" spans="1:16">
      <c r="A429" s="11" t="s">
        <v>2285</v>
      </c>
      <c r="B429" s="11">
        <v>1</v>
      </c>
      <c r="C429" s="11" t="s">
        <v>24</v>
      </c>
      <c r="D429" s="11" t="s">
        <v>1790</v>
      </c>
      <c r="E429" s="11">
        <v>1</v>
      </c>
      <c r="F429" s="11" t="s">
        <v>2286</v>
      </c>
      <c r="G429" s="11" t="s">
        <v>2287</v>
      </c>
      <c r="H429" s="11">
        <v>2023</v>
      </c>
      <c r="I429" s="22">
        <f t="shared" si="49"/>
        <v>107.24</v>
      </c>
      <c r="J429" s="22">
        <v>107.24</v>
      </c>
      <c r="K429" s="22"/>
      <c r="L429" s="22"/>
      <c r="M429" s="11" t="s">
        <v>350</v>
      </c>
      <c r="N429" s="11" t="s">
        <v>34</v>
      </c>
      <c r="O429" s="11"/>
      <c r="P429" s="11"/>
    </row>
    <row r="430" s="4" customFormat="1" ht="45" customHeight="1" spans="1:16">
      <c r="A430" s="11" t="s">
        <v>2288</v>
      </c>
      <c r="B430" s="11">
        <v>1</v>
      </c>
      <c r="C430" s="11" t="s">
        <v>24</v>
      </c>
      <c r="D430" s="11" t="s">
        <v>1790</v>
      </c>
      <c r="E430" s="11">
        <v>1</v>
      </c>
      <c r="F430" s="11" t="s">
        <v>2289</v>
      </c>
      <c r="G430" s="11" t="s">
        <v>2290</v>
      </c>
      <c r="H430" s="11">
        <v>2023</v>
      </c>
      <c r="I430" s="22">
        <f t="shared" si="49"/>
        <v>96.88</v>
      </c>
      <c r="J430" s="22">
        <v>96.88</v>
      </c>
      <c r="K430" s="22"/>
      <c r="L430" s="22"/>
      <c r="M430" s="11" t="s">
        <v>350</v>
      </c>
      <c r="N430" s="11" t="s">
        <v>34</v>
      </c>
      <c r="O430" s="11"/>
      <c r="P430" s="11"/>
    </row>
    <row r="431" s="4" customFormat="1" ht="45" customHeight="1" spans="1:16">
      <c r="A431" s="11" t="s">
        <v>2291</v>
      </c>
      <c r="B431" s="11">
        <v>1</v>
      </c>
      <c r="C431" s="11" t="s">
        <v>24</v>
      </c>
      <c r="D431" s="11" t="s">
        <v>1790</v>
      </c>
      <c r="E431" s="11">
        <v>1</v>
      </c>
      <c r="F431" s="11" t="s">
        <v>2292</v>
      </c>
      <c r="G431" s="11" t="s">
        <v>2293</v>
      </c>
      <c r="H431" s="11">
        <v>2023</v>
      </c>
      <c r="I431" s="22">
        <f t="shared" si="49"/>
        <v>93.98</v>
      </c>
      <c r="J431" s="22">
        <v>93.98</v>
      </c>
      <c r="K431" s="22"/>
      <c r="L431" s="22"/>
      <c r="M431" s="11" t="s">
        <v>350</v>
      </c>
      <c r="N431" s="11" t="s">
        <v>34</v>
      </c>
      <c r="O431" s="11"/>
      <c r="P431" s="11"/>
    </row>
    <row r="432" s="4" customFormat="1" ht="91" customHeight="1" spans="1:16">
      <c r="A432" s="11" t="s">
        <v>2294</v>
      </c>
      <c r="B432" s="11">
        <v>1</v>
      </c>
      <c r="C432" s="11" t="s">
        <v>24</v>
      </c>
      <c r="D432" s="11" t="s">
        <v>1790</v>
      </c>
      <c r="E432" s="11">
        <v>1</v>
      </c>
      <c r="F432" s="11" t="s">
        <v>2295</v>
      </c>
      <c r="G432" s="11" t="s">
        <v>2296</v>
      </c>
      <c r="H432" s="11">
        <v>2023</v>
      </c>
      <c r="I432" s="22">
        <f t="shared" si="49"/>
        <v>75.4</v>
      </c>
      <c r="J432" s="22">
        <v>75.4</v>
      </c>
      <c r="K432" s="22"/>
      <c r="L432" s="22"/>
      <c r="M432" s="11" t="s">
        <v>350</v>
      </c>
      <c r="N432" s="11" t="s">
        <v>34</v>
      </c>
      <c r="O432" s="11"/>
      <c r="P432" s="11"/>
    </row>
    <row r="433" s="4" customFormat="1" ht="45" customHeight="1" spans="1:16">
      <c r="A433" s="11" t="s">
        <v>2297</v>
      </c>
      <c r="B433" s="11">
        <v>1</v>
      </c>
      <c r="C433" s="11" t="s">
        <v>24</v>
      </c>
      <c r="D433" s="11" t="s">
        <v>1790</v>
      </c>
      <c r="E433" s="11">
        <v>1</v>
      </c>
      <c r="F433" s="11" t="s">
        <v>2298</v>
      </c>
      <c r="G433" s="11" t="s">
        <v>2299</v>
      </c>
      <c r="H433" s="11">
        <v>2023</v>
      </c>
      <c r="I433" s="22">
        <f t="shared" si="49"/>
        <v>89.05</v>
      </c>
      <c r="J433" s="22">
        <v>89.05</v>
      </c>
      <c r="K433" s="22"/>
      <c r="L433" s="22"/>
      <c r="M433" s="11" t="s">
        <v>350</v>
      </c>
      <c r="N433" s="11" t="s">
        <v>34</v>
      </c>
      <c r="O433" s="11"/>
      <c r="P433" s="11"/>
    </row>
    <row r="434" s="4" customFormat="1" ht="45" customHeight="1" spans="1:16">
      <c r="A434" s="11" t="s">
        <v>2300</v>
      </c>
      <c r="B434" s="11">
        <v>1</v>
      </c>
      <c r="C434" s="11" t="s">
        <v>24</v>
      </c>
      <c r="D434" s="11" t="s">
        <v>1790</v>
      </c>
      <c r="E434" s="11">
        <v>1</v>
      </c>
      <c r="F434" s="11" t="s">
        <v>2301</v>
      </c>
      <c r="G434" s="11" t="s">
        <v>2302</v>
      </c>
      <c r="H434" s="11">
        <v>2023</v>
      </c>
      <c r="I434" s="22">
        <f t="shared" si="49"/>
        <v>123.2</v>
      </c>
      <c r="J434" s="22">
        <v>123.2</v>
      </c>
      <c r="K434" s="22"/>
      <c r="L434" s="22"/>
      <c r="M434" s="11" t="s">
        <v>350</v>
      </c>
      <c r="N434" s="11" t="s">
        <v>34</v>
      </c>
      <c r="O434" s="11"/>
      <c r="P434" s="11"/>
    </row>
    <row r="435" s="4" customFormat="1" ht="58" customHeight="1" spans="1:16">
      <c r="A435" s="11" t="s">
        <v>2303</v>
      </c>
      <c r="B435" s="11">
        <v>1</v>
      </c>
      <c r="C435" s="11" t="s">
        <v>24</v>
      </c>
      <c r="D435" s="11" t="s">
        <v>1790</v>
      </c>
      <c r="E435" s="11">
        <v>1</v>
      </c>
      <c r="F435" s="11" t="s">
        <v>2304</v>
      </c>
      <c r="G435" s="11" t="s">
        <v>690</v>
      </c>
      <c r="H435" s="11">
        <v>2023</v>
      </c>
      <c r="I435" s="22">
        <f t="shared" si="49"/>
        <v>300</v>
      </c>
      <c r="J435" s="22">
        <v>300</v>
      </c>
      <c r="K435" s="22"/>
      <c r="L435" s="22"/>
      <c r="M435" s="11" t="s">
        <v>350</v>
      </c>
      <c r="N435" s="11" t="s">
        <v>34</v>
      </c>
      <c r="O435" s="11"/>
      <c r="P435" s="11"/>
    </row>
    <row r="436" s="4" customFormat="1" ht="60" customHeight="1" spans="1:16">
      <c r="A436" s="11" t="s">
        <v>2305</v>
      </c>
      <c r="B436" s="11">
        <v>1</v>
      </c>
      <c r="C436" s="11" t="s">
        <v>24</v>
      </c>
      <c r="D436" s="11" t="s">
        <v>1790</v>
      </c>
      <c r="E436" s="11">
        <v>1</v>
      </c>
      <c r="F436" s="11" t="s">
        <v>2306</v>
      </c>
      <c r="G436" s="11" t="s">
        <v>699</v>
      </c>
      <c r="H436" s="11">
        <v>2023</v>
      </c>
      <c r="I436" s="22">
        <f t="shared" si="49"/>
        <v>450</v>
      </c>
      <c r="J436" s="22">
        <v>450</v>
      </c>
      <c r="K436" s="22"/>
      <c r="L436" s="22"/>
      <c r="M436" s="11" t="s">
        <v>350</v>
      </c>
      <c r="N436" s="11" t="s">
        <v>34</v>
      </c>
      <c r="O436" s="11"/>
      <c r="P436" s="11"/>
    </row>
    <row r="437" s="4" customFormat="1" ht="71" customHeight="1" spans="1:16">
      <c r="A437" s="11" t="s">
        <v>2307</v>
      </c>
      <c r="B437" s="11">
        <v>1</v>
      </c>
      <c r="C437" s="11" t="s">
        <v>24</v>
      </c>
      <c r="D437" s="11" t="s">
        <v>1790</v>
      </c>
      <c r="E437" s="11">
        <v>1</v>
      </c>
      <c r="F437" s="11" t="s">
        <v>2308</v>
      </c>
      <c r="G437" s="11" t="s">
        <v>693</v>
      </c>
      <c r="H437" s="11">
        <v>2023</v>
      </c>
      <c r="I437" s="22">
        <f t="shared" si="49"/>
        <v>427.79</v>
      </c>
      <c r="J437" s="22">
        <v>427.79</v>
      </c>
      <c r="K437" s="22"/>
      <c r="L437" s="22"/>
      <c r="M437" s="11" t="s">
        <v>350</v>
      </c>
      <c r="N437" s="11" t="s">
        <v>34</v>
      </c>
      <c r="O437" s="11"/>
      <c r="P437" s="11"/>
    </row>
    <row r="438" s="4" customFormat="1" ht="111" customHeight="1" spans="1:16">
      <c r="A438" s="11" t="s">
        <v>2309</v>
      </c>
      <c r="B438" s="11">
        <v>1</v>
      </c>
      <c r="C438" s="11" t="s">
        <v>24</v>
      </c>
      <c r="D438" s="11" t="s">
        <v>1790</v>
      </c>
      <c r="E438" s="11">
        <v>1</v>
      </c>
      <c r="F438" s="11" t="s">
        <v>2310</v>
      </c>
      <c r="G438" s="11" t="s">
        <v>696</v>
      </c>
      <c r="H438" s="11">
        <v>2023</v>
      </c>
      <c r="I438" s="22">
        <f t="shared" si="49"/>
        <v>572.21</v>
      </c>
      <c r="J438" s="22">
        <v>572.21</v>
      </c>
      <c r="K438" s="22"/>
      <c r="L438" s="22"/>
      <c r="M438" s="11" t="s">
        <v>350</v>
      </c>
      <c r="N438" s="11" t="s">
        <v>34</v>
      </c>
      <c r="O438" s="11"/>
      <c r="P438" s="11"/>
    </row>
    <row r="439" s="4" customFormat="1" ht="60" customHeight="1" spans="1:16">
      <c r="A439" s="11" t="s">
        <v>2311</v>
      </c>
      <c r="B439" s="11">
        <v>1</v>
      </c>
      <c r="C439" s="11" t="s">
        <v>24</v>
      </c>
      <c r="D439" s="11" t="s">
        <v>1790</v>
      </c>
      <c r="E439" s="11">
        <v>1</v>
      </c>
      <c r="F439" s="11" t="s">
        <v>2312</v>
      </c>
      <c r="G439" s="11" t="s">
        <v>702</v>
      </c>
      <c r="H439" s="11">
        <v>2023</v>
      </c>
      <c r="I439" s="22">
        <f t="shared" si="49"/>
        <v>400</v>
      </c>
      <c r="J439" s="22">
        <v>400</v>
      </c>
      <c r="K439" s="22"/>
      <c r="L439" s="22"/>
      <c r="M439" s="11" t="s">
        <v>350</v>
      </c>
      <c r="N439" s="11" t="s">
        <v>34</v>
      </c>
      <c r="O439" s="11"/>
      <c r="P439" s="11"/>
    </row>
    <row r="440" s="4" customFormat="1" ht="60" customHeight="1" spans="1:16">
      <c r="A440" s="11" t="s">
        <v>2313</v>
      </c>
      <c r="B440" s="11">
        <v>1</v>
      </c>
      <c r="C440" s="11" t="s">
        <v>24</v>
      </c>
      <c r="D440" s="11" t="s">
        <v>1790</v>
      </c>
      <c r="E440" s="11">
        <v>1</v>
      </c>
      <c r="F440" s="11" t="s">
        <v>2314</v>
      </c>
      <c r="G440" s="11" t="s">
        <v>1034</v>
      </c>
      <c r="H440" s="11">
        <v>2023</v>
      </c>
      <c r="I440" s="22">
        <f t="shared" si="49"/>
        <v>150</v>
      </c>
      <c r="J440" s="22">
        <v>150</v>
      </c>
      <c r="K440" s="22"/>
      <c r="L440" s="22"/>
      <c r="M440" s="11" t="s">
        <v>350</v>
      </c>
      <c r="N440" s="11" t="s">
        <v>34</v>
      </c>
      <c r="O440" s="11"/>
      <c r="P440" s="11"/>
    </row>
    <row r="441" s="4" customFormat="1" ht="45" customHeight="1" spans="1:16">
      <c r="A441" s="11" t="s">
        <v>2315</v>
      </c>
      <c r="B441" s="11">
        <v>1</v>
      </c>
      <c r="C441" s="11" t="s">
        <v>24</v>
      </c>
      <c r="D441" s="11" t="s">
        <v>1790</v>
      </c>
      <c r="E441" s="11">
        <v>1</v>
      </c>
      <c r="F441" s="11" t="s">
        <v>2316</v>
      </c>
      <c r="G441" s="11" t="s">
        <v>1037</v>
      </c>
      <c r="H441" s="11">
        <v>2023</v>
      </c>
      <c r="I441" s="22">
        <f t="shared" si="49"/>
        <v>64.35</v>
      </c>
      <c r="J441" s="22">
        <v>64.35</v>
      </c>
      <c r="K441" s="22"/>
      <c r="L441" s="22"/>
      <c r="M441" s="11" t="s">
        <v>350</v>
      </c>
      <c r="N441" s="11" t="s">
        <v>34</v>
      </c>
      <c r="O441" s="11"/>
      <c r="P441" s="11"/>
    </row>
    <row r="442" s="4" customFormat="1" ht="45" customHeight="1" spans="1:16">
      <c r="A442" s="11" t="s">
        <v>2317</v>
      </c>
      <c r="B442" s="11">
        <v>1</v>
      </c>
      <c r="C442" s="11" t="s">
        <v>24</v>
      </c>
      <c r="D442" s="11" t="s">
        <v>1790</v>
      </c>
      <c r="E442" s="11">
        <v>1</v>
      </c>
      <c r="F442" s="11" t="s">
        <v>2318</v>
      </c>
      <c r="G442" s="11" t="s">
        <v>1040</v>
      </c>
      <c r="H442" s="11">
        <v>2023</v>
      </c>
      <c r="I442" s="22">
        <f t="shared" si="49"/>
        <v>140</v>
      </c>
      <c r="J442" s="22">
        <v>140</v>
      </c>
      <c r="K442" s="22"/>
      <c r="L442" s="22"/>
      <c r="M442" s="11" t="s">
        <v>350</v>
      </c>
      <c r="N442" s="11" t="s">
        <v>34</v>
      </c>
      <c r="O442" s="11"/>
      <c r="P442" s="11"/>
    </row>
    <row r="443" s="4" customFormat="1" ht="59" customHeight="1" spans="1:16">
      <c r="A443" s="11" t="s">
        <v>2319</v>
      </c>
      <c r="B443" s="11">
        <v>1</v>
      </c>
      <c r="C443" s="11" t="s">
        <v>24</v>
      </c>
      <c r="D443" s="11" t="s">
        <v>1790</v>
      </c>
      <c r="E443" s="11">
        <v>1</v>
      </c>
      <c r="F443" s="11" t="s">
        <v>2320</v>
      </c>
      <c r="G443" s="11" t="s">
        <v>1043</v>
      </c>
      <c r="H443" s="11">
        <v>2023</v>
      </c>
      <c r="I443" s="22">
        <f t="shared" si="49"/>
        <v>140</v>
      </c>
      <c r="J443" s="22">
        <v>140</v>
      </c>
      <c r="K443" s="22"/>
      <c r="L443" s="22"/>
      <c r="M443" s="11" t="s">
        <v>350</v>
      </c>
      <c r="N443" s="11" t="s">
        <v>34</v>
      </c>
      <c r="O443" s="11"/>
      <c r="P443" s="11"/>
    </row>
    <row r="444" s="4" customFormat="1" ht="45" customHeight="1" spans="1:16">
      <c r="A444" s="11" t="s">
        <v>2321</v>
      </c>
      <c r="B444" s="11">
        <v>1</v>
      </c>
      <c r="C444" s="11" t="s">
        <v>24</v>
      </c>
      <c r="D444" s="11" t="s">
        <v>1790</v>
      </c>
      <c r="E444" s="11">
        <v>1</v>
      </c>
      <c r="F444" s="11" t="s">
        <v>2322</v>
      </c>
      <c r="G444" s="11" t="s">
        <v>1046</v>
      </c>
      <c r="H444" s="11">
        <v>2023</v>
      </c>
      <c r="I444" s="22">
        <f t="shared" si="49"/>
        <v>165.58</v>
      </c>
      <c r="J444" s="22">
        <v>165.58</v>
      </c>
      <c r="K444" s="22"/>
      <c r="L444" s="22"/>
      <c r="M444" s="11" t="s">
        <v>350</v>
      </c>
      <c r="N444" s="11" t="s">
        <v>34</v>
      </c>
      <c r="O444" s="11"/>
      <c r="P444" s="11"/>
    </row>
    <row r="445" s="4" customFormat="1" ht="45" customHeight="1" spans="1:16">
      <c r="A445" s="11" t="s">
        <v>2323</v>
      </c>
      <c r="B445" s="11">
        <v>1</v>
      </c>
      <c r="C445" s="11" t="s">
        <v>24</v>
      </c>
      <c r="D445" s="11" t="s">
        <v>1790</v>
      </c>
      <c r="E445" s="11">
        <v>1</v>
      </c>
      <c r="F445" s="11" t="s">
        <v>2324</v>
      </c>
      <c r="G445" s="11" t="s">
        <v>1049</v>
      </c>
      <c r="H445" s="11">
        <v>2023</v>
      </c>
      <c r="I445" s="22">
        <f t="shared" si="49"/>
        <v>150</v>
      </c>
      <c r="J445" s="22">
        <v>150</v>
      </c>
      <c r="K445" s="22"/>
      <c r="L445" s="22"/>
      <c r="M445" s="11" t="s">
        <v>350</v>
      </c>
      <c r="N445" s="11" t="s">
        <v>34</v>
      </c>
      <c r="O445" s="11"/>
      <c r="P445" s="11"/>
    </row>
    <row r="446" s="4" customFormat="1" ht="45" customHeight="1" spans="1:16">
      <c r="A446" s="11" t="s">
        <v>2325</v>
      </c>
      <c r="B446" s="11">
        <v>1</v>
      </c>
      <c r="C446" s="11" t="s">
        <v>24</v>
      </c>
      <c r="D446" s="11" t="s">
        <v>1790</v>
      </c>
      <c r="E446" s="11">
        <v>1</v>
      </c>
      <c r="F446" s="11" t="s">
        <v>2326</v>
      </c>
      <c r="G446" s="11" t="s">
        <v>1052</v>
      </c>
      <c r="H446" s="11">
        <v>2023</v>
      </c>
      <c r="I446" s="22">
        <f t="shared" si="49"/>
        <v>150</v>
      </c>
      <c r="J446" s="22">
        <v>150</v>
      </c>
      <c r="K446" s="22"/>
      <c r="L446" s="22"/>
      <c r="M446" s="11" t="s">
        <v>350</v>
      </c>
      <c r="N446" s="11" t="s">
        <v>34</v>
      </c>
      <c r="O446" s="11"/>
      <c r="P446" s="11"/>
    </row>
    <row r="447" s="4" customFormat="1" ht="45" customHeight="1" spans="1:16">
      <c r="A447" s="11" t="s">
        <v>2327</v>
      </c>
      <c r="B447" s="11">
        <v>1</v>
      </c>
      <c r="C447" s="11" t="s">
        <v>24</v>
      </c>
      <c r="D447" s="11" t="s">
        <v>1790</v>
      </c>
      <c r="E447" s="11">
        <v>1</v>
      </c>
      <c r="F447" s="11" t="s">
        <v>2328</v>
      </c>
      <c r="G447" s="11" t="s">
        <v>1055</v>
      </c>
      <c r="H447" s="11">
        <v>2023</v>
      </c>
      <c r="I447" s="22">
        <f t="shared" si="49"/>
        <v>150</v>
      </c>
      <c r="J447" s="22">
        <v>150</v>
      </c>
      <c r="K447" s="22"/>
      <c r="L447" s="22"/>
      <c r="M447" s="11" t="s">
        <v>350</v>
      </c>
      <c r="N447" s="11" t="s">
        <v>34</v>
      </c>
      <c r="O447" s="11"/>
      <c r="P447" s="11"/>
    </row>
    <row r="448" s="4" customFormat="1" ht="65" customHeight="1" spans="1:16">
      <c r="A448" s="11" t="s">
        <v>2329</v>
      </c>
      <c r="B448" s="11">
        <v>1</v>
      </c>
      <c r="C448" s="11" t="s">
        <v>24</v>
      </c>
      <c r="D448" s="11" t="s">
        <v>1790</v>
      </c>
      <c r="E448" s="11">
        <v>1</v>
      </c>
      <c r="F448" s="11" t="s">
        <v>2330</v>
      </c>
      <c r="G448" s="11" t="s">
        <v>1058</v>
      </c>
      <c r="H448" s="11">
        <v>2023</v>
      </c>
      <c r="I448" s="22">
        <f t="shared" si="49"/>
        <v>150</v>
      </c>
      <c r="J448" s="22">
        <v>150</v>
      </c>
      <c r="K448" s="22"/>
      <c r="L448" s="22"/>
      <c r="M448" s="11" t="s">
        <v>350</v>
      </c>
      <c r="N448" s="11" t="s">
        <v>34</v>
      </c>
      <c r="O448" s="11"/>
      <c r="P448" s="11"/>
    </row>
    <row r="449" s="4" customFormat="1" ht="45" customHeight="1" spans="1:16">
      <c r="A449" s="11" t="s">
        <v>2331</v>
      </c>
      <c r="B449" s="11">
        <v>1</v>
      </c>
      <c r="C449" s="11" t="s">
        <v>24</v>
      </c>
      <c r="D449" s="11" t="s">
        <v>1790</v>
      </c>
      <c r="E449" s="11">
        <v>1</v>
      </c>
      <c r="F449" s="11" t="s">
        <v>2332</v>
      </c>
      <c r="G449" s="11" t="s">
        <v>1061</v>
      </c>
      <c r="H449" s="11">
        <v>2023</v>
      </c>
      <c r="I449" s="22">
        <f t="shared" si="49"/>
        <v>150</v>
      </c>
      <c r="J449" s="22">
        <v>150</v>
      </c>
      <c r="K449" s="22"/>
      <c r="L449" s="22"/>
      <c r="M449" s="11" t="s">
        <v>350</v>
      </c>
      <c r="N449" s="11" t="s">
        <v>34</v>
      </c>
      <c r="O449" s="11"/>
      <c r="P449" s="11"/>
    </row>
    <row r="450" s="4" customFormat="1" ht="80" customHeight="1" spans="1:16">
      <c r="A450" s="11" t="s">
        <v>2333</v>
      </c>
      <c r="B450" s="11">
        <v>1</v>
      </c>
      <c r="C450" s="11" t="s">
        <v>24</v>
      </c>
      <c r="D450" s="11" t="s">
        <v>1790</v>
      </c>
      <c r="E450" s="11">
        <v>1</v>
      </c>
      <c r="F450" s="11" t="s">
        <v>2334</v>
      </c>
      <c r="G450" s="11" t="s">
        <v>1064</v>
      </c>
      <c r="H450" s="11">
        <v>2023</v>
      </c>
      <c r="I450" s="22">
        <f t="shared" si="49"/>
        <v>150</v>
      </c>
      <c r="J450" s="22">
        <v>150</v>
      </c>
      <c r="K450" s="22"/>
      <c r="L450" s="22"/>
      <c r="M450" s="11" t="s">
        <v>350</v>
      </c>
      <c r="N450" s="11" t="s">
        <v>34</v>
      </c>
      <c r="O450" s="11"/>
      <c r="P450" s="11"/>
    </row>
    <row r="451" s="4" customFormat="1" ht="45" customHeight="1" spans="1:16">
      <c r="A451" s="11" t="s">
        <v>2335</v>
      </c>
      <c r="B451" s="11">
        <v>1</v>
      </c>
      <c r="C451" s="11" t="s">
        <v>24</v>
      </c>
      <c r="D451" s="11" t="s">
        <v>1790</v>
      </c>
      <c r="E451" s="11">
        <v>1</v>
      </c>
      <c r="F451" s="11" t="s">
        <v>2336</v>
      </c>
      <c r="G451" s="11" t="s">
        <v>1067</v>
      </c>
      <c r="H451" s="11">
        <v>2023</v>
      </c>
      <c r="I451" s="22">
        <f t="shared" si="49"/>
        <v>150</v>
      </c>
      <c r="J451" s="22">
        <v>150</v>
      </c>
      <c r="K451" s="22"/>
      <c r="L451" s="22"/>
      <c r="M451" s="11" t="s">
        <v>350</v>
      </c>
      <c r="N451" s="11" t="s">
        <v>34</v>
      </c>
      <c r="O451" s="11"/>
      <c r="P451" s="11"/>
    </row>
    <row r="452" s="4" customFormat="1" ht="45" customHeight="1" spans="1:16">
      <c r="A452" s="11" t="s">
        <v>2337</v>
      </c>
      <c r="B452" s="11">
        <v>1</v>
      </c>
      <c r="C452" s="11" t="s">
        <v>24</v>
      </c>
      <c r="D452" s="11" t="s">
        <v>1790</v>
      </c>
      <c r="E452" s="11">
        <v>1</v>
      </c>
      <c r="F452" s="11" t="s">
        <v>2338</v>
      </c>
      <c r="G452" s="11" t="s">
        <v>1070</v>
      </c>
      <c r="H452" s="11">
        <v>2023</v>
      </c>
      <c r="I452" s="22">
        <f t="shared" si="49"/>
        <v>150</v>
      </c>
      <c r="J452" s="22">
        <v>150</v>
      </c>
      <c r="K452" s="22"/>
      <c r="L452" s="22"/>
      <c r="M452" s="11" t="s">
        <v>350</v>
      </c>
      <c r="N452" s="11" t="s">
        <v>34</v>
      </c>
      <c r="O452" s="11"/>
      <c r="P452" s="11"/>
    </row>
    <row r="453" s="4" customFormat="1" ht="45" customHeight="1" spans="1:16">
      <c r="A453" s="11" t="s">
        <v>2339</v>
      </c>
      <c r="B453" s="11">
        <v>1</v>
      </c>
      <c r="C453" s="11" t="s">
        <v>24</v>
      </c>
      <c r="D453" s="11" t="s">
        <v>1790</v>
      </c>
      <c r="E453" s="11">
        <v>1</v>
      </c>
      <c r="F453" s="11" t="s">
        <v>2340</v>
      </c>
      <c r="G453" s="11" t="s">
        <v>717</v>
      </c>
      <c r="H453" s="11">
        <v>2023</v>
      </c>
      <c r="I453" s="22">
        <f t="shared" si="49"/>
        <v>60</v>
      </c>
      <c r="J453" s="22">
        <v>60</v>
      </c>
      <c r="K453" s="22"/>
      <c r="L453" s="22"/>
      <c r="M453" s="11" t="s">
        <v>350</v>
      </c>
      <c r="N453" s="11" t="s">
        <v>34</v>
      </c>
      <c r="O453" s="11"/>
      <c r="P453" s="11"/>
    </row>
    <row r="454" s="4" customFormat="1" ht="45" customHeight="1" spans="1:16">
      <c r="A454" s="11" t="s">
        <v>2341</v>
      </c>
      <c r="B454" s="11">
        <v>1</v>
      </c>
      <c r="C454" s="11" t="s">
        <v>24</v>
      </c>
      <c r="D454" s="11" t="s">
        <v>1790</v>
      </c>
      <c r="E454" s="11">
        <v>1</v>
      </c>
      <c r="F454" s="11" t="s">
        <v>2342</v>
      </c>
      <c r="G454" s="11" t="s">
        <v>687</v>
      </c>
      <c r="H454" s="11">
        <v>2023</v>
      </c>
      <c r="I454" s="22">
        <f t="shared" si="49"/>
        <v>40</v>
      </c>
      <c r="J454" s="22">
        <v>40</v>
      </c>
      <c r="K454" s="22"/>
      <c r="L454" s="22"/>
      <c r="M454" s="11" t="s">
        <v>350</v>
      </c>
      <c r="N454" s="11" t="s">
        <v>34</v>
      </c>
      <c r="O454" s="11"/>
      <c r="P454" s="11"/>
    </row>
    <row r="455" s="4" customFormat="1" ht="45" customHeight="1" spans="1:16">
      <c r="A455" s="11" t="s">
        <v>2343</v>
      </c>
      <c r="B455" s="11">
        <v>1</v>
      </c>
      <c r="C455" s="11" t="s">
        <v>24</v>
      </c>
      <c r="D455" s="11" t="s">
        <v>1790</v>
      </c>
      <c r="E455" s="11">
        <v>1</v>
      </c>
      <c r="F455" s="11" t="s">
        <v>2344</v>
      </c>
      <c r="G455" s="11" t="s">
        <v>1083</v>
      </c>
      <c r="H455" s="11">
        <v>2023</v>
      </c>
      <c r="I455" s="22">
        <f t="shared" ref="I455:I518" si="50">J455+K455+L455</f>
        <v>50</v>
      </c>
      <c r="J455" s="22">
        <v>50</v>
      </c>
      <c r="K455" s="22"/>
      <c r="L455" s="22"/>
      <c r="M455" s="11" t="s">
        <v>350</v>
      </c>
      <c r="N455" s="11" t="s">
        <v>34</v>
      </c>
      <c r="O455" s="11"/>
      <c r="P455" s="11"/>
    </row>
    <row r="456" s="4" customFormat="1" ht="45" customHeight="1" spans="1:16">
      <c r="A456" s="11" t="s">
        <v>2345</v>
      </c>
      <c r="B456" s="11">
        <v>1</v>
      </c>
      <c r="C456" s="11" t="s">
        <v>24</v>
      </c>
      <c r="D456" s="11" t="s">
        <v>1790</v>
      </c>
      <c r="E456" s="11">
        <v>1</v>
      </c>
      <c r="F456" s="11" t="s">
        <v>2346</v>
      </c>
      <c r="G456" s="11" t="s">
        <v>720</v>
      </c>
      <c r="H456" s="11">
        <v>2023</v>
      </c>
      <c r="I456" s="22">
        <f t="shared" si="50"/>
        <v>50</v>
      </c>
      <c r="J456" s="22">
        <v>50</v>
      </c>
      <c r="K456" s="22"/>
      <c r="L456" s="22"/>
      <c r="M456" s="11" t="s">
        <v>350</v>
      </c>
      <c r="N456" s="11" t="s">
        <v>34</v>
      </c>
      <c r="O456" s="11"/>
      <c r="P456" s="11"/>
    </row>
    <row r="457" s="4" customFormat="1" ht="45" customHeight="1" spans="1:16">
      <c r="A457" s="11" t="s">
        <v>2347</v>
      </c>
      <c r="B457" s="11">
        <v>1</v>
      </c>
      <c r="C457" s="11" t="s">
        <v>24</v>
      </c>
      <c r="D457" s="11" t="s">
        <v>1790</v>
      </c>
      <c r="E457" s="11">
        <v>1</v>
      </c>
      <c r="F457" s="11" t="s">
        <v>2348</v>
      </c>
      <c r="G457" s="11" t="s">
        <v>1088</v>
      </c>
      <c r="H457" s="11">
        <v>2023</v>
      </c>
      <c r="I457" s="22">
        <f t="shared" si="50"/>
        <v>60</v>
      </c>
      <c r="J457" s="22">
        <v>60</v>
      </c>
      <c r="K457" s="22"/>
      <c r="L457" s="22"/>
      <c r="M457" s="11" t="s">
        <v>350</v>
      </c>
      <c r="N457" s="11" t="s">
        <v>34</v>
      </c>
      <c r="O457" s="11"/>
      <c r="P457" s="11"/>
    </row>
    <row r="458" s="4" customFormat="1" ht="45" customHeight="1" spans="1:16">
      <c r="A458" s="11" t="s">
        <v>2349</v>
      </c>
      <c r="B458" s="11">
        <v>1</v>
      </c>
      <c r="C458" s="11" t="s">
        <v>24</v>
      </c>
      <c r="D458" s="11" t="s">
        <v>1790</v>
      </c>
      <c r="E458" s="11">
        <v>1</v>
      </c>
      <c r="F458" s="11" t="s">
        <v>2350</v>
      </c>
      <c r="G458" s="11" t="s">
        <v>1143</v>
      </c>
      <c r="H458" s="11">
        <v>2023</v>
      </c>
      <c r="I458" s="22">
        <f t="shared" si="50"/>
        <v>40</v>
      </c>
      <c r="J458" s="22">
        <v>40</v>
      </c>
      <c r="K458" s="22"/>
      <c r="L458" s="22"/>
      <c r="M458" s="11" t="s">
        <v>350</v>
      </c>
      <c r="N458" s="11" t="s">
        <v>34</v>
      </c>
      <c r="O458" s="11"/>
      <c r="P458" s="11"/>
    </row>
    <row r="459" s="4" customFormat="1" ht="45" customHeight="1" spans="1:16">
      <c r="A459" s="11" t="s">
        <v>2351</v>
      </c>
      <c r="B459" s="11">
        <v>1</v>
      </c>
      <c r="C459" s="11" t="s">
        <v>24</v>
      </c>
      <c r="D459" s="11" t="s">
        <v>1790</v>
      </c>
      <c r="E459" s="11">
        <v>1</v>
      </c>
      <c r="F459" s="11" t="s">
        <v>2352</v>
      </c>
      <c r="G459" s="11" t="s">
        <v>2353</v>
      </c>
      <c r="H459" s="11">
        <v>2023</v>
      </c>
      <c r="I459" s="22">
        <f t="shared" si="50"/>
        <v>10.7</v>
      </c>
      <c r="J459" s="22">
        <v>10.7</v>
      </c>
      <c r="K459" s="22"/>
      <c r="L459" s="22"/>
      <c r="M459" s="11" t="s">
        <v>350</v>
      </c>
      <c r="N459" s="11" t="s">
        <v>34</v>
      </c>
      <c r="O459" s="11"/>
      <c r="P459" s="11"/>
    </row>
    <row r="460" s="4" customFormat="1" ht="45" customHeight="1" spans="1:16">
      <c r="A460" s="11" t="s">
        <v>2354</v>
      </c>
      <c r="B460" s="11">
        <v>1</v>
      </c>
      <c r="C460" s="11" t="s">
        <v>24</v>
      </c>
      <c r="D460" s="11" t="s">
        <v>1790</v>
      </c>
      <c r="E460" s="11">
        <v>1</v>
      </c>
      <c r="F460" s="11" t="s">
        <v>2355</v>
      </c>
      <c r="G460" s="11" t="s">
        <v>1094</v>
      </c>
      <c r="H460" s="11">
        <v>2023</v>
      </c>
      <c r="I460" s="22">
        <f t="shared" si="50"/>
        <v>10</v>
      </c>
      <c r="J460" s="22">
        <v>10</v>
      </c>
      <c r="K460" s="22"/>
      <c r="L460" s="22"/>
      <c r="M460" s="11" t="s">
        <v>350</v>
      </c>
      <c r="N460" s="11" t="s">
        <v>34</v>
      </c>
      <c r="O460" s="11"/>
      <c r="P460" s="11"/>
    </row>
    <row r="461" s="4" customFormat="1" ht="45" customHeight="1" spans="1:16">
      <c r="A461" s="11" t="s">
        <v>2356</v>
      </c>
      <c r="B461" s="11">
        <v>1</v>
      </c>
      <c r="C461" s="11" t="s">
        <v>24</v>
      </c>
      <c r="D461" s="11" t="s">
        <v>1790</v>
      </c>
      <c r="E461" s="11">
        <v>1</v>
      </c>
      <c r="F461" s="11" t="s">
        <v>2357</v>
      </c>
      <c r="G461" s="11" t="s">
        <v>1097</v>
      </c>
      <c r="H461" s="11">
        <v>2023</v>
      </c>
      <c r="I461" s="22">
        <f t="shared" si="50"/>
        <v>0</v>
      </c>
      <c r="J461" s="22"/>
      <c r="K461" s="22"/>
      <c r="L461" s="22"/>
      <c r="M461" s="11" t="s">
        <v>350</v>
      </c>
      <c r="N461" s="11" t="s">
        <v>34</v>
      </c>
      <c r="O461" s="11"/>
      <c r="P461" s="11"/>
    </row>
    <row r="462" s="4" customFormat="1" ht="45" customHeight="1" spans="1:16">
      <c r="A462" s="11" t="s">
        <v>2358</v>
      </c>
      <c r="B462" s="11">
        <v>1</v>
      </c>
      <c r="C462" s="11" t="s">
        <v>24</v>
      </c>
      <c r="D462" s="11" t="s">
        <v>1790</v>
      </c>
      <c r="E462" s="11">
        <v>1</v>
      </c>
      <c r="F462" s="11" t="s">
        <v>2359</v>
      </c>
      <c r="G462" s="11" t="s">
        <v>1100</v>
      </c>
      <c r="H462" s="11">
        <v>2023</v>
      </c>
      <c r="I462" s="22">
        <f t="shared" si="50"/>
        <v>20</v>
      </c>
      <c r="J462" s="22">
        <v>20</v>
      </c>
      <c r="K462" s="22"/>
      <c r="L462" s="22"/>
      <c r="M462" s="11" t="s">
        <v>350</v>
      </c>
      <c r="N462" s="11" t="s">
        <v>34</v>
      </c>
      <c r="O462" s="11"/>
      <c r="P462" s="11"/>
    </row>
    <row r="463" s="4" customFormat="1" ht="56" customHeight="1" spans="1:16">
      <c r="A463" s="11" t="s">
        <v>2360</v>
      </c>
      <c r="B463" s="11">
        <v>1</v>
      </c>
      <c r="C463" s="11" t="s">
        <v>24</v>
      </c>
      <c r="D463" s="11" t="s">
        <v>1790</v>
      </c>
      <c r="E463" s="11">
        <v>1</v>
      </c>
      <c r="F463" s="11" t="s">
        <v>2361</v>
      </c>
      <c r="G463" s="11" t="s">
        <v>723</v>
      </c>
      <c r="H463" s="11">
        <v>2023</v>
      </c>
      <c r="I463" s="22">
        <f t="shared" si="50"/>
        <v>30</v>
      </c>
      <c r="J463" s="22">
        <v>30</v>
      </c>
      <c r="K463" s="22"/>
      <c r="L463" s="22"/>
      <c r="M463" s="11" t="s">
        <v>350</v>
      </c>
      <c r="N463" s="11" t="s">
        <v>34</v>
      </c>
      <c r="O463" s="11"/>
      <c r="P463" s="11"/>
    </row>
    <row r="464" s="4" customFormat="1" ht="59" customHeight="1" spans="1:16">
      <c r="A464" s="11" t="s">
        <v>2362</v>
      </c>
      <c r="B464" s="11">
        <v>1</v>
      </c>
      <c r="C464" s="11" t="s">
        <v>24</v>
      </c>
      <c r="D464" s="11" t="s">
        <v>1790</v>
      </c>
      <c r="E464" s="11">
        <v>1</v>
      </c>
      <c r="F464" s="11" t="s">
        <v>2363</v>
      </c>
      <c r="G464" s="11" t="s">
        <v>726</v>
      </c>
      <c r="H464" s="11">
        <v>2023</v>
      </c>
      <c r="I464" s="22">
        <f t="shared" si="50"/>
        <v>20</v>
      </c>
      <c r="J464" s="22">
        <v>20</v>
      </c>
      <c r="K464" s="22"/>
      <c r="L464" s="22"/>
      <c r="M464" s="11" t="s">
        <v>350</v>
      </c>
      <c r="N464" s="11" t="s">
        <v>34</v>
      </c>
      <c r="O464" s="11"/>
      <c r="P464" s="11"/>
    </row>
    <row r="465" s="4" customFormat="1" ht="59" customHeight="1" spans="1:16">
      <c r="A465" s="11" t="s">
        <v>2364</v>
      </c>
      <c r="B465" s="11">
        <v>1</v>
      </c>
      <c r="C465" s="11" t="s">
        <v>24</v>
      </c>
      <c r="D465" s="11" t="s">
        <v>1790</v>
      </c>
      <c r="E465" s="11">
        <v>1</v>
      </c>
      <c r="F465" s="11" t="s">
        <v>2365</v>
      </c>
      <c r="G465" s="11" t="s">
        <v>729</v>
      </c>
      <c r="H465" s="11">
        <v>2023</v>
      </c>
      <c r="I465" s="22">
        <f t="shared" si="50"/>
        <v>60</v>
      </c>
      <c r="J465" s="22">
        <v>60</v>
      </c>
      <c r="K465" s="22"/>
      <c r="L465" s="22"/>
      <c r="M465" s="11" t="s">
        <v>350</v>
      </c>
      <c r="N465" s="11" t="s">
        <v>34</v>
      </c>
      <c r="O465" s="11"/>
      <c r="P465" s="11"/>
    </row>
    <row r="466" s="4" customFormat="1" ht="59" customHeight="1" spans="1:16">
      <c r="A466" s="11" t="s">
        <v>2366</v>
      </c>
      <c r="B466" s="11">
        <v>1</v>
      </c>
      <c r="C466" s="11" t="s">
        <v>24</v>
      </c>
      <c r="D466" s="11" t="s">
        <v>1790</v>
      </c>
      <c r="E466" s="11">
        <v>1</v>
      </c>
      <c r="F466" s="11" t="s">
        <v>2367</v>
      </c>
      <c r="G466" s="11" t="s">
        <v>732</v>
      </c>
      <c r="H466" s="11">
        <v>2023</v>
      </c>
      <c r="I466" s="22">
        <f t="shared" si="50"/>
        <v>30</v>
      </c>
      <c r="J466" s="22">
        <v>30</v>
      </c>
      <c r="K466" s="22"/>
      <c r="L466" s="22"/>
      <c r="M466" s="11" t="s">
        <v>350</v>
      </c>
      <c r="N466" s="11" t="s">
        <v>34</v>
      </c>
      <c r="O466" s="11"/>
      <c r="P466" s="11"/>
    </row>
    <row r="467" s="4" customFormat="1" ht="59" customHeight="1" spans="1:16">
      <c r="A467" s="11" t="s">
        <v>2368</v>
      </c>
      <c r="B467" s="11">
        <v>1</v>
      </c>
      <c r="C467" s="11" t="s">
        <v>24</v>
      </c>
      <c r="D467" s="11" t="s">
        <v>1790</v>
      </c>
      <c r="E467" s="11">
        <v>1</v>
      </c>
      <c r="F467" s="11" t="s">
        <v>2369</v>
      </c>
      <c r="G467" s="11" t="s">
        <v>735</v>
      </c>
      <c r="H467" s="11">
        <v>2023</v>
      </c>
      <c r="I467" s="22">
        <f t="shared" si="50"/>
        <v>40</v>
      </c>
      <c r="J467" s="22">
        <v>40</v>
      </c>
      <c r="K467" s="22"/>
      <c r="L467" s="22"/>
      <c r="M467" s="11" t="s">
        <v>350</v>
      </c>
      <c r="N467" s="11" t="s">
        <v>34</v>
      </c>
      <c r="O467" s="11"/>
      <c r="P467" s="11"/>
    </row>
    <row r="468" s="4" customFormat="1" ht="45" customHeight="1" spans="1:16">
      <c r="A468" s="11" t="s">
        <v>2370</v>
      </c>
      <c r="B468" s="11">
        <v>1</v>
      </c>
      <c r="C468" s="11" t="s">
        <v>24</v>
      </c>
      <c r="D468" s="11" t="s">
        <v>1790</v>
      </c>
      <c r="E468" s="11">
        <v>1</v>
      </c>
      <c r="F468" s="11" t="s">
        <v>2371</v>
      </c>
      <c r="G468" s="11" t="s">
        <v>1114</v>
      </c>
      <c r="H468" s="11">
        <v>2023</v>
      </c>
      <c r="I468" s="22">
        <f t="shared" si="50"/>
        <v>0</v>
      </c>
      <c r="J468" s="22"/>
      <c r="K468" s="22"/>
      <c r="L468" s="22"/>
      <c r="M468" s="11" t="s">
        <v>350</v>
      </c>
      <c r="N468" s="11" t="s">
        <v>34</v>
      </c>
      <c r="O468" s="11"/>
      <c r="P468" s="11"/>
    </row>
    <row r="469" s="4" customFormat="1" ht="45" customHeight="1" spans="1:16">
      <c r="A469" s="11" t="s">
        <v>2372</v>
      </c>
      <c r="B469" s="11">
        <v>1</v>
      </c>
      <c r="C469" s="11" t="s">
        <v>24</v>
      </c>
      <c r="D469" s="11" t="s">
        <v>1790</v>
      </c>
      <c r="E469" s="11">
        <v>1</v>
      </c>
      <c r="F469" s="11" t="s">
        <v>2373</v>
      </c>
      <c r="G469" s="11" t="s">
        <v>773</v>
      </c>
      <c r="H469" s="11">
        <v>2023</v>
      </c>
      <c r="I469" s="22">
        <f t="shared" si="50"/>
        <v>0</v>
      </c>
      <c r="J469" s="22"/>
      <c r="K469" s="22"/>
      <c r="L469" s="22"/>
      <c r="M469" s="11" t="s">
        <v>350</v>
      </c>
      <c r="N469" s="11" t="s">
        <v>34</v>
      </c>
      <c r="O469" s="11"/>
      <c r="P469" s="11"/>
    </row>
    <row r="470" s="4" customFormat="1" ht="45" customHeight="1" spans="1:16">
      <c r="A470" s="11" t="s">
        <v>2374</v>
      </c>
      <c r="B470" s="11">
        <v>1</v>
      </c>
      <c r="C470" s="11" t="s">
        <v>24</v>
      </c>
      <c r="D470" s="11" t="s">
        <v>1790</v>
      </c>
      <c r="E470" s="11">
        <v>1</v>
      </c>
      <c r="F470" s="11" t="s">
        <v>2375</v>
      </c>
      <c r="G470" s="11" t="s">
        <v>2376</v>
      </c>
      <c r="H470" s="11">
        <v>2023</v>
      </c>
      <c r="I470" s="22">
        <f t="shared" si="50"/>
        <v>60</v>
      </c>
      <c r="J470" s="22">
        <v>60</v>
      </c>
      <c r="K470" s="22"/>
      <c r="L470" s="22"/>
      <c r="M470" s="11" t="s">
        <v>350</v>
      </c>
      <c r="N470" s="11" t="s">
        <v>34</v>
      </c>
      <c r="O470" s="11"/>
      <c r="P470" s="11"/>
    </row>
    <row r="471" s="4" customFormat="1" ht="45" customHeight="1" spans="1:16">
      <c r="A471" s="11" t="s">
        <v>2377</v>
      </c>
      <c r="B471" s="11">
        <v>1</v>
      </c>
      <c r="C471" s="11" t="s">
        <v>24</v>
      </c>
      <c r="D471" s="11" t="s">
        <v>1790</v>
      </c>
      <c r="E471" s="11">
        <v>1</v>
      </c>
      <c r="F471" s="11" t="s">
        <v>2378</v>
      </c>
      <c r="G471" s="11" t="s">
        <v>738</v>
      </c>
      <c r="H471" s="11">
        <v>2023</v>
      </c>
      <c r="I471" s="22">
        <f t="shared" si="50"/>
        <v>50</v>
      </c>
      <c r="J471" s="22">
        <v>50</v>
      </c>
      <c r="K471" s="22"/>
      <c r="L471" s="22"/>
      <c r="M471" s="11" t="s">
        <v>350</v>
      </c>
      <c r="N471" s="11" t="s">
        <v>34</v>
      </c>
      <c r="O471" s="11"/>
      <c r="P471" s="11"/>
    </row>
    <row r="472" s="4" customFormat="1" ht="45" customHeight="1" spans="1:16">
      <c r="A472" s="11" t="s">
        <v>2379</v>
      </c>
      <c r="B472" s="11">
        <v>1</v>
      </c>
      <c r="C472" s="11" t="s">
        <v>24</v>
      </c>
      <c r="D472" s="11" t="s">
        <v>1790</v>
      </c>
      <c r="E472" s="11">
        <v>1</v>
      </c>
      <c r="F472" s="11" t="s">
        <v>2380</v>
      </c>
      <c r="G472" s="11" t="s">
        <v>741</v>
      </c>
      <c r="H472" s="11">
        <v>2023</v>
      </c>
      <c r="I472" s="22">
        <f t="shared" si="50"/>
        <v>30</v>
      </c>
      <c r="J472" s="22">
        <v>30</v>
      </c>
      <c r="K472" s="22"/>
      <c r="L472" s="22"/>
      <c r="M472" s="11" t="s">
        <v>350</v>
      </c>
      <c r="N472" s="11" t="s">
        <v>34</v>
      </c>
      <c r="O472" s="11"/>
      <c r="P472" s="11"/>
    </row>
    <row r="473" s="4" customFormat="1" ht="45" customHeight="1" spans="1:16">
      <c r="A473" s="11" t="s">
        <v>2381</v>
      </c>
      <c r="B473" s="11">
        <v>1</v>
      </c>
      <c r="C473" s="11" t="s">
        <v>24</v>
      </c>
      <c r="D473" s="11" t="s">
        <v>1790</v>
      </c>
      <c r="E473" s="11">
        <v>1</v>
      </c>
      <c r="F473" s="11" t="s">
        <v>2382</v>
      </c>
      <c r="G473" s="11" t="s">
        <v>1125</v>
      </c>
      <c r="H473" s="11">
        <v>2023</v>
      </c>
      <c r="I473" s="22">
        <f t="shared" si="50"/>
        <v>50</v>
      </c>
      <c r="J473" s="22">
        <v>50</v>
      </c>
      <c r="K473" s="22"/>
      <c r="L473" s="22"/>
      <c r="M473" s="11" t="s">
        <v>350</v>
      </c>
      <c r="N473" s="11" t="s">
        <v>34</v>
      </c>
      <c r="O473" s="11"/>
      <c r="P473" s="11"/>
    </row>
    <row r="474" s="4" customFormat="1" ht="45" customHeight="1" spans="1:16">
      <c r="A474" s="11" t="s">
        <v>2383</v>
      </c>
      <c r="B474" s="11">
        <v>1</v>
      </c>
      <c r="C474" s="11" t="s">
        <v>24</v>
      </c>
      <c r="D474" s="11" t="s">
        <v>1790</v>
      </c>
      <c r="E474" s="11">
        <v>1</v>
      </c>
      <c r="F474" s="11" t="s">
        <v>2384</v>
      </c>
      <c r="G474" s="11" t="s">
        <v>1128</v>
      </c>
      <c r="H474" s="11">
        <v>2023</v>
      </c>
      <c r="I474" s="22">
        <f t="shared" si="50"/>
        <v>20</v>
      </c>
      <c r="J474" s="22">
        <v>20</v>
      </c>
      <c r="K474" s="22"/>
      <c r="L474" s="22"/>
      <c r="M474" s="11" t="s">
        <v>350</v>
      </c>
      <c r="N474" s="11" t="s">
        <v>34</v>
      </c>
      <c r="O474" s="11"/>
      <c r="P474" s="11"/>
    </row>
    <row r="475" s="4" customFormat="1" ht="48" customHeight="1" spans="1:16">
      <c r="A475" s="11" t="s">
        <v>2385</v>
      </c>
      <c r="B475" s="11">
        <v>1</v>
      </c>
      <c r="C475" s="11" t="s">
        <v>24</v>
      </c>
      <c r="D475" s="11" t="s">
        <v>1790</v>
      </c>
      <c r="E475" s="11">
        <v>1</v>
      </c>
      <c r="F475" s="11" t="s">
        <v>2386</v>
      </c>
      <c r="G475" s="11" t="s">
        <v>1137</v>
      </c>
      <c r="H475" s="11">
        <v>2023</v>
      </c>
      <c r="I475" s="22">
        <f t="shared" si="50"/>
        <v>0</v>
      </c>
      <c r="J475" s="22"/>
      <c r="K475" s="22"/>
      <c r="L475" s="22"/>
      <c r="M475" s="11" t="s">
        <v>350</v>
      </c>
      <c r="N475" s="11" t="s">
        <v>34</v>
      </c>
      <c r="O475" s="11"/>
      <c r="P475" s="11"/>
    </row>
    <row r="476" s="4" customFormat="1" ht="44" customHeight="1" spans="1:16">
      <c r="A476" s="11" t="s">
        <v>2387</v>
      </c>
      <c r="B476" s="11">
        <v>1</v>
      </c>
      <c r="C476" s="11" t="s">
        <v>24</v>
      </c>
      <c r="D476" s="11" t="s">
        <v>1790</v>
      </c>
      <c r="E476" s="11">
        <v>1</v>
      </c>
      <c r="F476" s="11" t="s">
        <v>2388</v>
      </c>
      <c r="G476" s="11" t="s">
        <v>1140</v>
      </c>
      <c r="H476" s="11">
        <v>2023</v>
      </c>
      <c r="I476" s="22">
        <f t="shared" si="50"/>
        <v>30</v>
      </c>
      <c r="J476" s="22">
        <v>30</v>
      </c>
      <c r="K476" s="22"/>
      <c r="L476" s="22"/>
      <c r="M476" s="11" t="s">
        <v>350</v>
      </c>
      <c r="N476" s="11" t="s">
        <v>34</v>
      </c>
      <c r="O476" s="11"/>
      <c r="P476" s="11"/>
    </row>
    <row r="477" s="4" customFormat="1" ht="31" customHeight="1" spans="1:16">
      <c r="A477" s="11" t="s">
        <v>2389</v>
      </c>
      <c r="B477" s="11">
        <v>1</v>
      </c>
      <c r="C477" s="11" t="s">
        <v>24</v>
      </c>
      <c r="D477" s="11" t="s">
        <v>1790</v>
      </c>
      <c r="E477" s="11">
        <v>1</v>
      </c>
      <c r="F477" s="11" t="s">
        <v>2390</v>
      </c>
      <c r="G477" s="11" t="s">
        <v>2126</v>
      </c>
      <c r="H477" s="11">
        <v>2023</v>
      </c>
      <c r="I477" s="22">
        <f t="shared" si="50"/>
        <v>20</v>
      </c>
      <c r="J477" s="22">
        <v>20</v>
      </c>
      <c r="K477" s="22"/>
      <c r="L477" s="22"/>
      <c r="M477" s="11" t="s">
        <v>350</v>
      </c>
      <c r="N477" s="11" t="s">
        <v>34</v>
      </c>
      <c r="O477" s="11"/>
      <c r="P477" s="11"/>
    </row>
    <row r="478" s="4" customFormat="1" ht="31" customHeight="1" spans="1:16">
      <c r="A478" s="11" t="s">
        <v>2391</v>
      </c>
      <c r="B478" s="11">
        <v>1</v>
      </c>
      <c r="C478" s="11" t="s">
        <v>24</v>
      </c>
      <c r="D478" s="11" t="s">
        <v>1790</v>
      </c>
      <c r="E478" s="11">
        <v>1</v>
      </c>
      <c r="F478" s="11" t="s">
        <v>2392</v>
      </c>
      <c r="G478" s="11" t="s">
        <v>2129</v>
      </c>
      <c r="H478" s="11">
        <v>2023</v>
      </c>
      <c r="I478" s="22">
        <f t="shared" si="50"/>
        <v>20</v>
      </c>
      <c r="J478" s="22">
        <v>20</v>
      </c>
      <c r="K478" s="22"/>
      <c r="L478" s="22"/>
      <c r="M478" s="11" t="s">
        <v>350</v>
      </c>
      <c r="N478" s="11" t="s">
        <v>34</v>
      </c>
      <c r="O478" s="11"/>
      <c r="P478" s="11"/>
    </row>
    <row r="479" s="4" customFormat="1" ht="31" customHeight="1" spans="1:16">
      <c r="A479" s="11" t="s">
        <v>2393</v>
      </c>
      <c r="B479" s="11">
        <v>1</v>
      </c>
      <c r="C479" s="11" t="s">
        <v>24</v>
      </c>
      <c r="D479" s="11" t="s">
        <v>1790</v>
      </c>
      <c r="E479" s="11">
        <v>1</v>
      </c>
      <c r="F479" s="11" t="s">
        <v>2394</v>
      </c>
      <c r="G479" s="11" t="s">
        <v>2132</v>
      </c>
      <c r="H479" s="11">
        <v>2023</v>
      </c>
      <c r="I479" s="22">
        <f t="shared" si="50"/>
        <v>20</v>
      </c>
      <c r="J479" s="22">
        <v>20</v>
      </c>
      <c r="K479" s="22"/>
      <c r="L479" s="22"/>
      <c r="M479" s="11" t="s">
        <v>350</v>
      </c>
      <c r="N479" s="11" t="s">
        <v>34</v>
      </c>
      <c r="O479" s="11"/>
      <c r="P479" s="11"/>
    </row>
    <row r="480" s="4" customFormat="1" ht="31" customHeight="1" spans="1:16">
      <c r="A480" s="11" t="s">
        <v>2395</v>
      </c>
      <c r="B480" s="11">
        <v>1</v>
      </c>
      <c r="C480" s="11" t="s">
        <v>24</v>
      </c>
      <c r="D480" s="11" t="s">
        <v>1790</v>
      </c>
      <c r="E480" s="11">
        <v>1</v>
      </c>
      <c r="F480" s="11" t="s">
        <v>2396</v>
      </c>
      <c r="G480" s="11" t="s">
        <v>2397</v>
      </c>
      <c r="H480" s="11">
        <v>2023</v>
      </c>
      <c r="I480" s="22">
        <f t="shared" si="50"/>
        <v>20</v>
      </c>
      <c r="J480" s="22">
        <v>20</v>
      </c>
      <c r="K480" s="22"/>
      <c r="L480" s="22"/>
      <c r="M480" s="11" t="s">
        <v>350</v>
      </c>
      <c r="N480" s="11" t="s">
        <v>34</v>
      </c>
      <c r="O480" s="11"/>
      <c r="P480" s="11"/>
    </row>
    <row r="481" s="4" customFormat="1" ht="31" customHeight="1" spans="1:16">
      <c r="A481" s="11" t="s">
        <v>2398</v>
      </c>
      <c r="B481" s="11">
        <v>1</v>
      </c>
      <c r="C481" s="11" t="s">
        <v>24</v>
      </c>
      <c r="D481" s="11" t="s">
        <v>1790</v>
      </c>
      <c r="E481" s="11">
        <v>1</v>
      </c>
      <c r="F481" s="11" t="s">
        <v>2399</v>
      </c>
      <c r="G481" s="11" t="s">
        <v>744</v>
      </c>
      <c r="H481" s="11">
        <v>2023</v>
      </c>
      <c r="I481" s="22">
        <f t="shared" si="50"/>
        <v>10</v>
      </c>
      <c r="J481" s="22">
        <v>10</v>
      </c>
      <c r="K481" s="22"/>
      <c r="L481" s="22"/>
      <c r="M481" s="11" t="s">
        <v>350</v>
      </c>
      <c r="N481" s="11" t="s">
        <v>34</v>
      </c>
      <c r="O481" s="11"/>
      <c r="P481" s="11"/>
    </row>
    <row r="482" s="4" customFormat="1" ht="31" customHeight="1" spans="1:16">
      <c r="A482" s="11" t="s">
        <v>2400</v>
      </c>
      <c r="B482" s="11">
        <v>1</v>
      </c>
      <c r="C482" s="11" t="s">
        <v>24</v>
      </c>
      <c r="D482" s="11" t="s">
        <v>1790</v>
      </c>
      <c r="E482" s="11">
        <v>1</v>
      </c>
      <c r="F482" s="11" t="s">
        <v>2401</v>
      </c>
      <c r="G482" s="11" t="s">
        <v>770</v>
      </c>
      <c r="H482" s="11">
        <v>2023</v>
      </c>
      <c r="I482" s="22">
        <f t="shared" si="50"/>
        <v>50</v>
      </c>
      <c r="J482" s="22">
        <v>50</v>
      </c>
      <c r="K482" s="22"/>
      <c r="L482" s="22"/>
      <c r="M482" s="11" t="s">
        <v>350</v>
      </c>
      <c r="N482" s="11" t="s">
        <v>34</v>
      </c>
      <c r="O482" s="11"/>
      <c r="P482" s="11"/>
    </row>
    <row r="483" s="4" customFormat="1" ht="31" customHeight="1" spans="1:16">
      <c r="A483" s="11" t="s">
        <v>2402</v>
      </c>
      <c r="B483" s="11">
        <v>1</v>
      </c>
      <c r="C483" s="11" t="s">
        <v>24</v>
      </c>
      <c r="D483" s="11" t="s">
        <v>1790</v>
      </c>
      <c r="E483" s="11">
        <v>1</v>
      </c>
      <c r="F483" s="11" t="s">
        <v>2403</v>
      </c>
      <c r="G483" s="11" t="s">
        <v>2140</v>
      </c>
      <c r="H483" s="11">
        <v>2023</v>
      </c>
      <c r="I483" s="22">
        <f t="shared" si="50"/>
        <v>30</v>
      </c>
      <c r="J483" s="22">
        <v>30</v>
      </c>
      <c r="K483" s="22"/>
      <c r="L483" s="22"/>
      <c r="M483" s="11" t="s">
        <v>350</v>
      </c>
      <c r="N483" s="11" t="s">
        <v>34</v>
      </c>
      <c r="O483" s="11"/>
      <c r="P483" s="11"/>
    </row>
    <row r="484" s="4" customFormat="1" ht="31" customHeight="1" spans="1:16">
      <c r="A484" s="11" t="s">
        <v>2404</v>
      </c>
      <c r="B484" s="11">
        <v>1</v>
      </c>
      <c r="C484" s="11" t="s">
        <v>24</v>
      </c>
      <c r="D484" s="11" t="s">
        <v>1790</v>
      </c>
      <c r="E484" s="11">
        <v>1</v>
      </c>
      <c r="F484" s="11" t="s">
        <v>2405</v>
      </c>
      <c r="G484" s="11" t="s">
        <v>2143</v>
      </c>
      <c r="H484" s="11">
        <v>2023</v>
      </c>
      <c r="I484" s="22">
        <f t="shared" si="50"/>
        <v>20</v>
      </c>
      <c r="J484" s="22">
        <v>20</v>
      </c>
      <c r="K484" s="22"/>
      <c r="L484" s="22"/>
      <c r="M484" s="11" t="s">
        <v>350</v>
      </c>
      <c r="N484" s="11" t="s">
        <v>34</v>
      </c>
      <c r="O484" s="11"/>
      <c r="P484" s="11"/>
    </row>
    <row r="485" s="4" customFormat="1" ht="31" customHeight="1" spans="1:16">
      <c r="A485" s="11" t="s">
        <v>2406</v>
      </c>
      <c r="B485" s="11">
        <v>1</v>
      </c>
      <c r="C485" s="11" t="s">
        <v>24</v>
      </c>
      <c r="D485" s="11" t="s">
        <v>1790</v>
      </c>
      <c r="E485" s="11">
        <v>1</v>
      </c>
      <c r="F485" s="11" t="s">
        <v>2407</v>
      </c>
      <c r="G485" s="11" t="s">
        <v>2146</v>
      </c>
      <c r="H485" s="11">
        <v>2023</v>
      </c>
      <c r="I485" s="22">
        <f t="shared" si="50"/>
        <v>50</v>
      </c>
      <c r="J485" s="22">
        <v>50</v>
      </c>
      <c r="K485" s="22"/>
      <c r="L485" s="22"/>
      <c r="M485" s="11" t="s">
        <v>350</v>
      </c>
      <c r="N485" s="11" t="s">
        <v>34</v>
      </c>
      <c r="O485" s="11"/>
      <c r="P485" s="11"/>
    </row>
    <row r="486" s="4" customFormat="1" ht="31" customHeight="1" spans="1:16">
      <c r="A486" s="11" t="s">
        <v>2408</v>
      </c>
      <c r="B486" s="11">
        <v>1</v>
      </c>
      <c r="C486" s="11" t="s">
        <v>24</v>
      </c>
      <c r="D486" s="11" t="s">
        <v>1790</v>
      </c>
      <c r="E486" s="11">
        <v>1</v>
      </c>
      <c r="F486" s="11" t="s">
        <v>2407</v>
      </c>
      <c r="G486" s="11" t="s">
        <v>2148</v>
      </c>
      <c r="H486" s="11">
        <v>2023</v>
      </c>
      <c r="I486" s="22">
        <f t="shared" si="50"/>
        <v>30</v>
      </c>
      <c r="J486" s="22">
        <v>30</v>
      </c>
      <c r="K486" s="22"/>
      <c r="L486" s="22"/>
      <c r="M486" s="11" t="s">
        <v>350</v>
      </c>
      <c r="N486" s="11" t="s">
        <v>34</v>
      </c>
      <c r="O486" s="11"/>
      <c r="P486" s="11"/>
    </row>
    <row r="487" s="4" customFormat="1" ht="42" customHeight="1" spans="1:16">
      <c r="A487" s="11" t="s">
        <v>2409</v>
      </c>
      <c r="B487" s="11">
        <v>1</v>
      </c>
      <c r="C487" s="11" t="s">
        <v>24</v>
      </c>
      <c r="D487" s="11" t="s">
        <v>1790</v>
      </c>
      <c r="E487" s="11">
        <v>1</v>
      </c>
      <c r="F487" s="11" t="s">
        <v>2410</v>
      </c>
      <c r="G487" s="11" t="s">
        <v>2030</v>
      </c>
      <c r="H487" s="11">
        <v>2023</v>
      </c>
      <c r="I487" s="22">
        <f t="shared" si="50"/>
        <v>20</v>
      </c>
      <c r="J487" s="22">
        <v>20</v>
      </c>
      <c r="K487" s="22"/>
      <c r="L487" s="22"/>
      <c r="M487" s="11" t="s">
        <v>350</v>
      </c>
      <c r="N487" s="11" t="s">
        <v>34</v>
      </c>
      <c r="O487" s="11"/>
      <c r="P487" s="11"/>
    </row>
    <row r="488" s="4" customFormat="1" ht="42" customHeight="1" spans="1:16">
      <c r="A488" s="11" t="s">
        <v>2411</v>
      </c>
      <c r="B488" s="11">
        <v>1</v>
      </c>
      <c r="C488" s="11" t="s">
        <v>24</v>
      </c>
      <c r="D488" s="11" t="s">
        <v>1790</v>
      </c>
      <c r="E488" s="11">
        <v>1</v>
      </c>
      <c r="F488" s="11" t="s">
        <v>2412</v>
      </c>
      <c r="G488" s="11" t="s">
        <v>2033</v>
      </c>
      <c r="H488" s="11">
        <v>2023</v>
      </c>
      <c r="I488" s="22">
        <f t="shared" si="50"/>
        <v>50</v>
      </c>
      <c r="J488" s="22">
        <v>50</v>
      </c>
      <c r="K488" s="22"/>
      <c r="L488" s="22"/>
      <c r="M488" s="11" t="s">
        <v>350</v>
      </c>
      <c r="N488" s="11" t="s">
        <v>34</v>
      </c>
      <c r="O488" s="11"/>
      <c r="P488" s="11"/>
    </row>
    <row r="489" s="4" customFormat="1" ht="42" customHeight="1" spans="1:16">
      <c r="A489" s="11" t="s">
        <v>2413</v>
      </c>
      <c r="B489" s="11">
        <v>1</v>
      </c>
      <c r="C489" s="11" t="s">
        <v>24</v>
      </c>
      <c r="D489" s="11" t="s">
        <v>1790</v>
      </c>
      <c r="E489" s="11">
        <v>1</v>
      </c>
      <c r="F489" s="11" t="s">
        <v>2414</v>
      </c>
      <c r="G489" s="11" t="s">
        <v>2155</v>
      </c>
      <c r="H489" s="11">
        <v>2023</v>
      </c>
      <c r="I489" s="22">
        <f t="shared" si="50"/>
        <v>20</v>
      </c>
      <c r="J489" s="22">
        <v>20</v>
      </c>
      <c r="K489" s="22"/>
      <c r="L489" s="22"/>
      <c r="M489" s="11" t="s">
        <v>350</v>
      </c>
      <c r="N489" s="11" t="s">
        <v>34</v>
      </c>
      <c r="O489" s="11"/>
      <c r="P489" s="11"/>
    </row>
    <row r="490" s="4" customFormat="1" ht="42" customHeight="1" spans="1:16">
      <c r="A490" s="11" t="s">
        <v>2415</v>
      </c>
      <c r="B490" s="11">
        <v>1</v>
      </c>
      <c r="C490" s="11" t="s">
        <v>24</v>
      </c>
      <c r="D490" s="11" t="s">
        <v>1790</v>
      </c>
      <c r="E490" s="11">
        <v>1</v>
      </c>
      <c r="F490" s="11" t="s">
        <v>2416</v>
      </c>
      <c r="G490" s="11" t="s">
        <v>2158</v>
      </c>
      <c r="H490" s="11">
        <v>2023</v>
      </c>
      <c r="I490" s="22">
        <f t="shared" si="50"/>
        <v>20</v>
      </c>
      <c r="J490" s="22">
        <v>20</v>
      </c>
      <c r="K490" s="22"/>
      <c r="L490" s="22"/>
      <c r="M490" s="11" t="s">
        <v>350</v>
      </c>
      <c r="N490" s="11" t="s">
        <v>34</v>
      </c>
      <c r="O490" s="11"/>
      <c r="P490" s="11"/>
    </row>
    <row r="491" s="4" customFormat="1" ht="42" customHeight="1" spans="1:16">
      <c r="A491" s="11" t="s">
        <v>2417</v>
      </c>
      <c r="B491" s="11">
        <v>1</v>
      </c>
      <c r="C491" s="11" t="s">
        <v>24</v>
      </c>
      <c r="D491" s="11" t="s">
        <v>1790</v>
      </c>
      <c r="E491" s="11">
        <v>1</v>
      </c>
      <c r="F491" s="11" t="s">
        <v>2418</v>
      </c>
      <c r="G491" s="11" t="s">
        <v>2012</v>
      </c>
      <c r="H491" s="11">
        <v>2023</v>
      </c>
      <c r="I491" s="22">
        <f t="shared" si="50"/>
        <v>50</v>
      </c>
      <c r="J491" s="22">
        <v>50</v>
      </c>
      <c r="K491" s="22"/>
      <c r="L491" s="22"/>
      <c r="M491" s="11" t="s">
        <v>350</v>
      </c>
      <c r="N491" s="11" t="s">
        <v>34</v>
      </c>
      <c r="O491" s="11"/>
      <c r="P491" s="11"/>
    </row>
    <row r="492" s="4" customFormat="1" ht="42" customHeight="1" spans="1:16">
      <c r="A492" s="11" t="s">
        <v>2419</v>
      </c>
      <c r="B492" s="11">
        <v>1</v>
      </c>
      <c r="C492" s="11" t="s">
        <v>24</v>
      </c>
      <c r="D492" s="11" t="s">
        <v>1790</v>
      </c>
      <c r="E492" s="11">
        <v>1</v>
      </c>
      <c r="F492" s="11" t="s">
        <v>2420</v>
      </c>
      <c r="G492" s="11" t="s">
        <v>1146</v>
      </c>
      <c r="H492" s="11">
        <v>2023</v>
      </c>
      <c r="I492" s="22">
        <f t="shared" si="50"/>
        <v>34.95</v>
      </c>
      <c r="J492" s="22">
        <v>34.95</v>
      </c>
      <c r="K492" s="22"/>
      <c r="L492" s="22"/>
      <c r="M492" s="11" t="s">
        <v>350</v>
      </c>
      <c r="N492" s="11" t="s">
        <v>34</v>
      </c>
      <c r="O492" s="11"/>
      <c r="P492" s="11"/>
    </row>
    <row r="493" s="4" customFormat="1" ht="42" customHeight="1" spans="1:16">
      <c r="A493" s="11" t="s">
        <v>2421</v>
      </c>
      <c r="B493" s="11">
        <v>1</v>
      </c>
      <c r="C493" s="11" t="s">
        <v>24</v>
      </c>
      <c r="D493" s="11" t="s">
        <v>1790</v>
      </c>
      <c r="E493" s="11">
        <v>1</v>
      </c>
      <c r="F493" s="11" t="s">
        <v>2422</v>
      </c>
      <c r="G493" s="11" t="s">
        <v>2163</v>
      </c>
      <c r="H493" s="11">
        <v>2023</v>
      </c>
      <c r="I493" s="22">
        <f t="shared" si="50"/>
        <v>60</v>
      </c>
      <c r="J493" s="22">
        <v>60</v>
      </c>
      <c r="K493" s="22"/>
      <c r="L493" s="22"/>
      <c r="M493" s="11" t="s">
        <v>350</v>
      </c>
      <c r="N493" s="11" t="s">
        <v>34</v>
      </c>
      <c r="O493" s="11"/>
      <c r="P493" s="11"/>
    </row>
    <row r="494" s="4" customFormat="1" ht="42" customHeight="1" spans="1:16">
      <c r="A494" s="11" t="s">
        <v>2423</v>
      </c>
      <c r="B494" s="11">
        <v>1</v>
      </c>
      <c r="C494" s="11" t="s">
        <v>24</v>
      </c>
      <c r="D494" s="11" t="s">
        <v>1790</v>
      </c>
      <c r="E494" s="11">
        <v>1</v>
      </c>
      <c r="F494" s="11" t="s">
        <v>2424</v>
      </c>
      <c r="G494" s="11" t="s">
        <v>2166</v>
      </c>
      <c r="H494" s="11">
        <v>2023</v>
      </c>
      <c r="I494" s="22">
        <f t="shared" si="50"/>
        <v>20</v>
      </c>
      <c r="J494" s="22">
        <v>20</v>
      </c>
      <c r="K494" s="22"/>
      <c r="L494" s="22"/>
      <c r="M494" s="11" t="s">
        <v>350</v>
      </c>
      <c r="N494" s="11" t="s">
        <v>34</v>
      </c>
      <c r="O494" s="11"/>
      <c r="P494" s="11"/>
    </row>
    <row r="495" s="4" customFormat="1" ht="42" customHeight="1" spans="1:16">
      <c r="A495" s="11" t="s">
        <v>2425</v>
      </c>
      <c r="B495" s="11">
        <v>1</v>
      </c>
      <c r="C495" s="11" t="s">
        <v>24</v>
      </c>
      <c r="D495" s="11" t="s">
        <v>1790</v>
      </c>
      <c r="E495" s="11">
        <v>1</v>
      </c>
      <c r="F495" s="11" t="s">
        <v>2426</v>
      </c>
      <c r="G495" s="11" t="s">
        <v>2169</v>
      </c>
      <c r="H495" s="11">
        <v>2023</v>
      </c>
      <c r="I495" s="22">
        <f t="shared" si="50"/>
        <v>100</v>
      </c>
      <c r="J495" s="22">
        <v>100</v>
      </c>
      <c r="K495" s="22"/>
      <c r="L495" s="22"/>
      <c r="M495" s="11" t="s">
        <v>350</v>
      </c>
      <c r="N495" s="11" t="s">
        <v>34</v>
      </c>
      <c r="O495" s="11"/>
      <c r="P495" s="11"/>
    </row>
    <row r="496" s="4" customFormat="1" ht="42" customHeight="1" spans="1:16">
      <c r="A496" s="11" t="s">
        <v>2427</v>
      </c>
      <c r="B496" s="11">
        <v>1</v>
      </c>
      <c r="C496" s="11" t="s">
        <v>24</v>
      </c>
      <c r="D496" s="11" t="s">
        <v>1790</v>
      </c>
      <c r="E496" s="11">
        <v>1</v>
      </c>
      <c r="F496" s="11" t="s">
        <v>2428</v>
      </c>
      <c r="G496" s="11" t="s">
        <v>2172</v>
      </c>
      <c r="H496" s="11">
        <v>2023</v>
      </c>
      <c r="I496" s="22">
        <f t="shared" si="50"/>
        <v>20</v>
      </c>
      <c r="J496" s="22">
        <v>20</v>
      </c>
      <c r="K496" s="22"/>
      <c r="L496" s="22"/>
      <c r="M496" s="11" t="s">
        <v>350</v>
      </c>
      <c r="N496" s="11" t="s">
        <v>34</v>
      </c>
      <c r="O496" s="11"/>
      <c r="P496" s="11"/>
    </row>
    <row r="497" s="4" customFormat="1" ht="42" customHeight="1" spans="1:16">
      <c r="A497" s="11" t="s">
        <v>2429</v>
      </c>
      <c r="B497" s="11">
        <v>1</v>
      </c>
      <c r="C497" s="11" t="s">
        <v>24</v>
      </c>
      <c r="D497" s="11" t="s">
        <v>1790</v>
      </c>
      <c r="E497" s="11">
        <v>1</v>
      </c>
      <c r="F497" s="11" t="s">
        <v>2430</v>
      </c>
      <c r="G497" s="11" t="s">
        <v>2175</v>
      </c>
      <c r="H497" s="11">
        <v>2023</v>
      </c>
      <c r="I497" s="22">
        <f t="shared" si="50"/>
        <v>20</v>
      </c>
      <c r="J497" s="22">
        <v>20</v>
      </c>
      <c r="K497" s="22"/>
      <c r="L497" s="22"/>
      <c r="M497" s="11" t="s">
        <v>350</v>
      </c>
      <c r="N497" s="11" t="s">
        <v>34</v>
      </c>
      <c r="O497" s="11"/>
      <c r="P497" s="11"/>
    </row>
    <row r="498" s="4" customFormat="1" ht="42" customHeight="1" spans="1:16">
      <c r="A498" s="11" t="s">
        <v>2431</v>
      </c>
      <c r="B498" s="11">
        <v>1</v>
      </c>
      <c r="C498" s="11" t="s">
        <v>24</v>
      </c>
      <c r="D498" s="11" t="s">
        <v>1790</v>
      </c>
      <c r="E498" s="11">
        <v>1</v>
      </c>
      <c r="F498" s="11" t="s">
        <v>2432</v>
      </c>
      <c r="G498" s="11" t="s">
        <v>2433</v>
      </c>
      <c r="H498" s="11">
        <v>2023</v>
      </c>
      <c r="I498" s="22">
        <f t="shared" si="50"/>
        <v>75</v>
      </c>
      <c r="J498" s="22">
        <v>75</v>
      </c>
      <c r="K498" s="22"/>
      <c r="L498" s="22"/>
      <c r="M498" s="11" t="s">
        <v>350</v>
      </c>
      <c r="N498" s="11" t="s">
        <v>34</v>
      </c>
      <c r="O498" s="11"/>
      <c r="P498" s="11"/>
    </row>
    <row r="499" s="4" customFormat="1" ht="42" customHeight="1" spans="1:16">
      <c r="A499" s="11" t="s">
        <v>2434</v>
      </c>
      <c r="B499" s="11">
        <v>1</v>
      </c>
      <c r="C499" s="11" t="s">
        <v>24</v>
      </c>
      <c r="D499" s="11" t="s">
        <v>1790</v>
      </c>
      <c r="E499" s="11">
        <v>1</v>
      </c>
      <c r="F499" s="11" t="s">
        <v>2435</v>
      </c>
      <c r="G499" s="11" t="s">
        <v>2436</v>
      </c>
      <c r="H499" s="11">
        <v>2023</v>
      </c>
      <c r="I499" s="22">
        <f t="shared" si="50"/>
        <v>71</v>
      </c>
      <c r="J499" s="22">
        <v>71</v>
      </c>
      <c r="K499" s="22"/>
      <c r="L499" s="22"/>
      <c r="M499" s="11" t="s">
        <v>350</v>
      </c>
      <c r="N499" s="11" t="s">
        <v>34</v>
      </c>
      <c r="O499" s="11"/>
      <c r="P499" s="11"/>
    </row>
    <row r="500" s="4" customFormat="1" ht="42" customHeight="1" spans="1:16">
      <c r="A500" s="11" t="s">
        <v>2437</v>
      </c>
      <c r="B500" s="11">
        <v>1</v>
      </c>
      <c r="C500" s="11" t="s">
        <v>24</v>
      </c>
      <c r="D500" s="11" t="s">
        <v>1790</v>
      </c>
      <c r="E500" s="11">
        <v>1</v>
      </c>
      <c r="F500" s="11" t="s">
        <v>2438</v>
      </c>
      <c r="G500" s="11" t="s">
        <v>2439</v>
      </c>
      <c r="H500" s="11">
        <v>2023</v>
      </c>
      <c r="I500" s="22">
        <f t="shared" si="50"/>
        <v>87</v>
      </c>
      <c r="J500" s="22">
        <v>87</v>
      </c>
      <c r="K500" s="22"/>
      <c r="L500" s="22"/>
      <c r="M500" s="11" t="s">
        <v>350</v>
      </c>
      <c r="N500" s="11" t="s">
        <v>34</v>
      </c>
      <c r="O500" s="11"/>
      <c r="P500" s="11"/>
    </row>
    <row r="501" s="4" customFormat="1" ht="42" customHeight="1" spans="1:16">
      <c r="A501" s="11" t="s">
        <v>2440</v>
      </c>
      <c r="B501" s="11">
        <v>1</v>
      </c>
      <c r="C501" s="11" t="s">
        <v>24</v>
      </c>
      <c r="D501" s="11" t="s">
        <v>1790</v>
      </c>
      <c r="E501" s="11">
        <v>1</v>
      </c>
      <c r="F501" s="11" t="s">
        <v>2441</v>
      </c>
      <c r="G501" s="11" t="s">
        <v>2442</v>
      </c>
      <c r="H501" s="11">
        <v>2023</v>
      </c>
      <c r="I501" s="22">
        <f t="shared" si="50"/>
        <v>75</v>
      </c>
      <c r="J501" s="22">
        <v>75</v>
      </c>
      <c r="K501" s="22"/>
      <c r="L501" s="22"/>
      <c r="M501" s="11" t="s">
        <v>350</v>
      </c>
      <c r="N501" s="11" t="s">
        <v>34</v>
      </c>
      <c r="O501" s="11"/>
      <c r="P501" s="11"/>
    </row>
    <row r="502" s="4" customFormat="1" ht="42" customHeight="1" spans="1:16">
      <c r="A502" s="11" t="s">
        <v>2443</v>
      </c>
      <c r="B502" s="11">
        <v>1</v>
      </c>
      <c r="C502" s="11" t="s">
        <v>24</v>
      </c>
      <c r="D502" s="11" t="s">
        <v>1790</v>
      </c>
      <c r="E502" s="11">
        <v>1</v>
      </c>
      <c r="F502" s="11" t="s">
        <v>2444</v>
      </c>
      <c r="G502" s="11" t="s">
        <v>2445</v>
      </c>
      <c r="H502" s="11">
        <v>2023</v>
      </c>
      <c r="I502" s="22">
        <f t="shared" si="50"/>
        <v>78</v>
      </c>
      <c r="J502" s="22">
        <v>78</v>
      </c>
      <c r="K502" s="22"/>
      <c r="L502" s="22"/>
      <c r="M502" s="11" t="s">
        <v>350</v>
      </c>
      <c r="N502" s="11" t="s">
        <v>34</v>
      </c>
      <c r="O502" s="11"/>
      <c r="P502" s="11"/>
    </row>
    <row r="503" s="4" customFormat="1" ht="42" customHeight="1" spans="1:16">
      <c r="A503" s="11" t="s">
        <v>2446</v>
      </c>
      <c r="B503" s="11">
        <v>1</v>
      </c>
      <c r="C503" s="11" t="s">
        <v>24</v>
      </c>
      <c r="D503" s="11" t="s">
        <v>1790</v>
      </c>
      <c r="E503" s="11">
        <v>1</v>
      </c>
      <c r="F503" s="11" t="s">
        <v>2447</v>
      </c>
      <c r="G503" s="11" t="s">
        <v>2448</v>
      </c>
      <c r="H503" s="11">
        <v>2023</v>
      </c>
      <c r="I503" s="22">
        <f t="shared" si="50"/>
        <v>148</v>
      </c>
      <c r="J503" s="22">
        <v>148</v>
      </c>
      <c r="K503" s="22"/>
      <c r="L503" s="22"/>
      <c r="M503" s="11" t="s">
        <v>350</v>
      </c>
      <c r="N503" s="11" t="s">
        <v>34</v>
      </c>
      <c r="O503" s="11"/>
      <c r="P503" s="11"/>
    </row>
    <row r="504" s="4" customFormat="1" ht="42" customHeight="1" spans="1:16">
      <c r="A504" s="11" t="s">
        <v>2449</v>
      </c>
      <c r="B504" s="11">
        <v>1</v>
      </c>
      <c r="C504" s="11" t="s">
        <v>24</v>
      </c>
      <c r="D504" s="11" t="s">
        <v>1790</v>
      </c>
      <c r="E504" s="11">
        <v>1</v>
      </c>
      <c r="F504" s="11" t="s">
        <v>2450</v>
      </c>
      <c r="G504" s="11" t="s">
        <v>90</v>
      </c>
      <c r="H504" s="11">
        <v>2023</v>
      </c>
      <c r="I504" s="22">
        <f t="shared" si="50"/>
        <v>116</v>
      </c>
      <c r="J504" s="22">
        <v>116</v>
      </c>
      <c r="K504" s="22"/>
      <c r="L504" s="22"/>
      <c r="M504" s="11" t="s">
        <v>350</v>
      </c>
      <c r="N504" s="11" t="s">
        <v>34</v>
      </c>
      <c r="O504" s="11"/>
      <c r="P504" s="11"/>
    </row>
    <row r="505" s="4" customFormat="1" ht="42" customHeight="1" spans="1:16">
      <c r="A505" s="11" t="s">
        <v>2451</v>
      </c>
      <c r="B505" s="11">
        <v>1</v>
      </c>
      <c r="C505" s="11" t="s">
        <v>24</v>
      </c>
      <c r="D505" s="11" t="s">
        <v>1790</v>
      </c>
      <c r="E505" s="11">
        <v>1</v>
      </c>
      <c r="F505" s="11" t="s">
        <v>2452</v>
      </c>
      <c r="G505" s="11" t="s">
        <v>2453</v>
      </c>
      <c r="H505" s="11">
        <v>2023</v>
      </c>
      <c r="I505" s="22">
        <f t="shared" si="50"/>
        <v>40</v>
      </c>
      <c r="J505" s="22">
        <v>40</v>
      </c>
      <c r="K505" s="22"/>
      <c r="L505" s="22"/>
      <c r="M505" s="11" t="s">
        <v>350</v>
      </c>
      <c r="N505" s="11" t="s">
        <v>34</v>
      </c>
      <c r="O505" s="11"/>
      <c r="P505" s="11"/>
    </row>
    <row r="506" s="4" customFormat="1" ht="42" customHeight="1" spans="1:16">
      <c r="A506" s="11" t="s">
        <v>2454</v>
      </c>
      <c r="B506" s="11">
        <v>1</v>
      </c>
      <c r="C506" s="11" t="s">
        <v>24</v>
      </c>
      <c r="D506" s="11" t="s">
        <v>1790</v>
      </c>
      <c r="E506" s="11">
        <v>1</v>
      </c>
      <c r="F506" s="11" t="s">
        <v>2455</v>
      </c>
      <c r="G506" s="11" t="s">
        <v>2456</v>
      </c>
      <c r="H506" s="11">
        <v>2023</v>
      </c>
      <c r="I506" s="22">
        <f t="shared" si="50"/>
        <v>112</v>
      </c>
      <c r="J506" s="22">
        <v>112</v>
      </c>
      <c r="K506" s="22"/>
      <c r="L506" s="22"/>
      <c r="M506" s="11" t="s">
        <v>350</v>
      </c>
      <c r="N506" s="11" t="s">
        <v>34</v>
      </c>
      <c r="O506" s="11"/>
      <c r="P506" s="11"/>
    </row>
    <row r="507" s="4" customFormat="1" ht="42" customHeight="1" spans="1:16">
      <c r="A507" s="11" t="s">
        <v>2457</v>
      </c>
      <c r="B507" s="11">
        <v>1</v>
      </c>
      <c r="C507" s="11" t="s">
        <v>24</v>
      </c>
      <c r="D507" s="11" t="s">
        <v>1790</v>
      </c>
      <c r="E507" s="11">
        <v>1</v>
      </c>
      <c r="F507" s="11" t="s">
        <v>2458</v>
      </c>
      <c r="G507" s="11" t="s">
        <v>2459</v>
      </c>
      <c r="H507" s="11">
        <v>2023</v>
      </c>
      <c r="I507" s="22">
        <f t="shared" si="50"/>
        <v>142</v>
      </c>
      <c r="J507" s="22">
        <v>142</v>
      </c>
      <c r="K507" s="22"/>
      <c r="L507" s="22"/>
      <c r="M507" s="11" t="s">
        <v>350</v>
      </c>
      <c r="N507" s="11" t="s">
        <v>34</v>
      </c>
      <c r="O507" s="11"/>
      <c r="P507" s="11"/>
    </row>
    <row r="508" s="4" customFormat="1" ht="42" customHeight="1" spans="1:16">
      <c r="A508" s="11" t="s">
        <v>2460</v>
      </c>
      <c r="B508" s="11">
        <v>1</v>
      </c>
      <c r="C508" s="11" t="s">
        <v>24</v>
      </c>
      <c r="D508" s="11" t="s">
        <v>1790</v>
      </c>
      <c r="E508" s="11">
        <v>1</v>
      </c>
      <c r="F508" s="11" t="s">
        <v>2461</v>
      </c>
      <c r="G508" s="11" t="s">
        <v>402</v>
      </c>
      <c r="H508" s="11">
        <v>2023</v>
      </c>
      <c r="I508" s="22">
        <f t="shared" si="50"/>
        <v>72</v>
      </c>
      <c r="J508" s="22">
        <v>72</v>
      </c>
      <c r="K508" s="22"/>
      <c r="L508" s="22"/>
      <c r="M508" s="11" t="s">
        <v>350</v>
      </c>
      <c r="N508" s="11" t="s">
        <v>34</v>
      </c>
      <c r="O508" s="11"/>
      <c r="P508" s="11"/>
    </row>
    <row r="509" s="4" customFormat="1" ht="42" customHeight="1" spans="1:16">
      <c r="A509" s="11" t="s">
        <v>2462</v>
      </c>
      <c r="B509" s="11">
        <v>1</v>
      </c>
      <c r="C509" s="11" t="s">
        <v>24</v>
      </c>
      <c r="D509" s="11" t="s">
        <v>1790</v>
      </c>
      <c r="E509" s="11">
        <v>1</v>
      </c>
      <c r="F509" s="11" t="s">
        <v>2463</v>
      </c>
      <c r="G509" s="11" t="s">
        <v>2464</v>
      </c>
      <c r="H509" s="11">
        <v>2023</v>
      </c>
      <c r="I509" s="22">
        <f t="shared" si="50"/>
        <v>81</v>
      </c>
      <c r="J509" s="22">
        <v>81</v>
      </c>
      <c r="K509" s="22"/>
      <c r="L509" s="22"/>
      <c r="M509" s="11" t="s">
        <v>350</v>
      </c>
      <c r="N509" s="11" t="s">
        <v>34</v>
      </c>
      <c r="O509" s="11"/>
      <c r="P509" s="11"/>
    </row>
    <row r="510" s="4" customFormat="1" ht="42" customHeight="1" spans="1:16">
      <c r="A510" s="11" t="s">
        <v>2465</v>
      </c>
      <c r="B510" s="11">
        <v>1</v>
      </c>
      <c r="C510" s="11" t="s">
        <v>24</v>
      </c>
      <c r="D510" s="11" t="s">
        <v>1790</v>
      </c>
      <c r="E510" s="11">
        <v>1</v>
      </c>
      <c r="F510" s="11" t="s">
        <v>2466</v>
      </c>
      <c r="G510" s="11" t="s">
        <v>2467</v>
      </c>
      <c r="H510" s="11">
        <v>2023</v>
      </c>
      <c r="I510" s="22">
        <f t="shared" si="50"/>
        <v>149</v>
      </c>
      <c r="J510" s="22">
        <v>149</v>
      </c>
      <c r="K510" s="22"/>
      <c r="L510" s="22"/>
      <c r="M510" s="11" t="s">
        <v>350</v>
      </c>
      <c r="N510" s="11" t="s">
        <v>34</v>
      </c>
      <c r="O510" s="11"/>
      <c r="P510" s="11"/>
    </row>
    <row r="511" s="4" customFormat="1" ht="42" customHeight="1" spans="1:16">
      <c r="A511" s="11" t="s">
        <v>2468</v>
      </c>
      <c r="B511" s="11">
        <v>1</v>
      </c>
      <c r="C511" s="11" t="s">
        <v>24</v>
      </c>
      <c r="D511" s="11" t="s">
        <v>1790</v>
      </c>
      <c r="E511" s="11">
        <v>1</v>
      </c>
      <c r="F511" s="11" t="s">
        <v>2469</v>
      </c>
      <c r="G511" s="11" t="s">
        <v>2470</v>
      </c>
      <c r="H511" s="11">
        <v>2023</v>
      </c>
      <c r="I511" s="22">
        <f t="shared" si="50"/>
        <v>150</v>
      </c>
      <c r="J511" s="22">
        <v>150</v>
      </c>
      <c r="K511" s="22"/>
      <c r="L511" s="22"/>
      <c r="M511" s="11" t="s">
        <v>350</v>
      </c>
      <c r="N511" s="11" t="s">
        <v>34</v>
      </c>
      <c r="O511" s="11"/>
      <c r="P511" s="11"/>
    </row>
    <row r="512" s="4" customFormat="1" ht="42" customHeight="1" spans="1:16">
      <c r="A512" s="11" t="s">
        <v>2471</v>
      </c>
      <c r="B512" s="11">
        <v>1</v>
      </c>
      <c r="C512" s="11" t="s">
        <v>24</v>
      </c>
      <c r="D512" s="11" t="s">
        <v>1790</v>
      </c>
      <c r="E512" s="11">
        <v>1</v>
      </c>
      <c r="F512" s="11" t="s">
        <v>2472</v>
      </c>
      <c r="G512" s="11" t="s">
        <v>2473</v>
      </c>
      <c r="H512" s="11">
        <v>2023</v>
      </c>
      <c r="I512" s="22">
        <f t="shared" si="50"/>
        <v>57</v>
      </c>
      <c r="J512" s="22">
        <v>57</v>
      </c>
      <c r="K512" s="22"/>
      <c r="L512" s="22"/>
      <c r="M512" s="11" t="s">
        <v>350</v>
      </c>
      <c r="N512" s="11" t="s">
        <v>34</v>
      </c>
      <c r="O512" s="11"/>
      <c r="P512" s="11"/>
    </row>
    <row r="513" s="4" customFormat="1" ht="42" customHeight="1" spans="1:16">
      <c r="A513" s="11" t="s">
        <v>2474</v>
      </c>
      <c r="B513" s="11">
        <v>1</v>
      </c>
      <c r="C513" s="11" t="s">
        <v>24</v>
      </c>
      <c r="D513" s="11" t="s">
        <v>1790</v>
      </c>
      <c r="E513" s="11">
        <v>1</v>
      </c>
      <c r="F513" s="11" t="s">
        <v>2475</v>
      </c>
      <c r="G513" s="11" t="s">
        <v>2476</v>
      </c>
      <c r="H513" s="11">
        <v>2023</v>
      </c>
      <c r="I513" s="22">
        <f t="shared" si="50"/>
        <v>101</v>
      </c>
      <c r="J513" s="22">
        <v>101</v>
      </c>
      <c r="K513" s="22"/>
      <c r="L513" s="22"/>
      <c r="M513" s="11" t="s">
        <v>350</v>
      </c>
      <c r="N513" s="11" t="s">
        <v>34</v>
      </c>
      <c r="O513" s="11"/>
      <c r="P513" s="11"/>
    </row>
    <row r="514" s="4" customFormat="1" ht="42" customHeight="1" spans="1:16">
      <c r="A514" s="11" t="s">
        <v>2477</v>
      </c>
      <c r="B514" s="11">
        <v>1</v>
      </c>
      <c r="C514" s="11" t="s">
        <v>24</v>
      </c>
      <c r="D514" s="11" t="s">
        <v>1790</v>
      </c>
      <c r="E514" s="11">
        <v>1</v>
      </c>
      <c r="F514" s="11" t="s">
        <v>2478</v>
      </c>
      <c r="G514" s="11" t="s">
        <v>2479</v>
      </c>
      <c r="H514" s="11">
        <v>2023</v>
      </c>
      <c r="I514" s="22">
        <f t="shared" si="50"/>
        <v>42</v>
      </c>
      <c r="J514" s="22">
        <v>42</v>
      </c>
      <c r="K514" s="22"/>
      <c r="L514" s="22"/>
      <c r="M514" s="11" t="s">
        <v>350</v>
      </c>
      <c r="N514" s="11" t="s">
        <v>34</v>
      </c>
      <c r="O514" s="11"/>
      <c r="P514" s="11"/>
    </row>
    <row r="515" s="4" customFormat="1" ht="42" customHeight="1" spans="1:16">
      <c r="A515" s="11" t="s">
        <v>2480</v>
      </c>
      <c r="B515" s="11">
        <v>1</v>
      </c>
      <c r="C515" s="11" t="s">
        <v>24</v>
      </c>
      <c r="D515" s="11" t="s">
        <v>1790</v>
      </c>
      <c r="E515" s="11">
        <v>1</v>
      </c>
      <c r="F515" s="11" t="s">
        <v>2481</v>
      </c>
      <c r="G515" s="11" t="s">
        <v>2482</v>
      </c>
      <c r="H515" s="11">
        <v>2023</v>
      </c>
      <c r="I515" s="22">
        <f t="shared" si="50"/>
        <v>75</v>
      </c>
      <c r="J515" s="22">
        <v>75</v>
      </c>
      <c r="K515" s="22"/>
      <c r="L515" s="22"/>
      <c r="M515" s="11" t="s">
        <v>350</v>
      </c>
      <c r="N515" s="11" t="s">
        <v>34</v>
      </c>
      <c r="O515" s="11"/>
      <c r="P515" s="11"/>
    </row>
    <row r="516" s="4" customFormat="1" ht="42" customHeight="1" spans="1:16">
      <c r="A516" s="11" t="s">
        <v>2483</v>
      </c>
      <c r="B516" s="11">
        <v>1</v>
      </c>
      <c r="C516" s="11" t="s">
        <v>24</v>
      </c>
      <c r="D516" s="11" t="s">
        <v>1790</v>
      </c>
      <c r="E516" s="11">
        <v>1</v>
      </c>
      <c r="F516" s="11" t="s">
        <v>2484</v>
      </c>
      <c r="G516" s="11" t="s">
        <v>2485</v>
      </c>
      <c r="H516" s="11">
        <v>2023</v>
      </c>
      <c r="I516" s="22">
        <f t="shared" si="50"/>
        <v>25</v>
      </c>
      <c r="J516" s="22">
        <v>25</v>
      </c>
      <c r="K516" s="22"/>
      <c r="L516" s="22"/>
      <c r="M516" s="11" t="s">
        <v>350</v>
      </c>
      <c r="N516" s="11" t="s">
        <v>34</v>
      </c>
      <c r="O516" s="11"/>
      <c r="P516" s="11"/>
    </row>
    <row r="517" s="4" customFormat="1" ht="42" customHeight="1" spans="1:16">
      <c r="A517" s="11" t="s">
        <v>2486</v>
      </c>
      <c r="B517" s="11">
        <v>1</v>
      </c>
      <c r="C517" s="11" t="s">
        <v>24</v>
      </c>
      <c r="D517" s="11" t="s">
        <v>1790</v>
      </c>
      <c r="E517" s="11">
        <v>1</v>
      </c>
      <c r="F517" s="11" t="s">
        <v>2487</v>
      </c>
      <c r="G517" s="11" t="s">
        <v>2488</v>
      </c>
      <c r="H517" s="11">
        <v>2023</v>
      </c>
      <c r="I517" s="22">
        <f t="shared" si="50"/>
        <v>25</v>
      </c>
      <c r="J517" s="22">
        <v>25</v>
      </c>
      <c r="K517" s="22"/>
      <c r="L517" s="22"/>
      <c r="M517" s="11" t="s">
        <v>350</v>
      </c>
      <c r="N517" s="11" t="s">
        <v>34</v>
      </c>
      <c r="O517" s="11"/>
      <c r="P517" s="11"/>
    </row>
    <row r="518" s="4" customFormat="1" ht="42" customHeight="1" spans="1:16">
      <c r="A518" s="11" t="s">
        <v>2489</v>
      </c>
      <c r="B518" s="11">
        <v>1</v>
      </c>
      <c r="C518" s="11" t="s">
        <v>24</v>
      </c>
      <c r="D518" s="11" t="s">
        <v>1790</v>
      </c>
      <c r="E518" s="11">
        <v>1</v>
      </c>
      <c r="F518" s="11" t="s">
        <v>2490</v>
      </c>
      <c r="G518" s="11" t="s">
        <v>2491</v>
      </c>
      <c r="H518" s="11">
        <v>2023</v>
      </c>
      <c r="I518" s="22">
        <f t="shared" si="50"/>
        <v>25</v>
      </c>
      <c r="J518" s="22">
        <v>25</v>
      </c>
      <c r="K518" s="22"/>
      <c r="L518" s="22"/>
      <c r="M518" s="11" t="s">
        <v>350</v>
      </c>
      <c r="N518" s="11" t="s">
        <v>34</v>
      </c>
      <c r="O518" s="11"/>
      <c r="P518" s="11"/>
    </row>
    <row r="519" s="4" customFormat="1" ht="42" customHeight="1" spans="1:16">
      <c r="A519" s="11" t="s">
        <v>2492</v>
      </c>
      <c r="B519" s="11">
        <v>1</v>
      </c>
      <c r="C519" s="11" t="s">
        <v>24</v>
      </c>
      <c r="D519" s="11" t="s">
        <v>1790</v>
      </c>
      <c r="E519" s="11">
        <v>1</v>
      </c>
      <c r="F519" s="11" t="s">
        <v>2493</v>
      </c>
      <c r="G519" s="11" t="s">
        <v>2494</v>
      </c>
      <c r="H519" s="11">
        <v>2023</v>
      </c>
      <c r="I519" s="22">
        <f t="shared" ref="I519:I582" si="51">J519+K519+L519</f>
        <v>25</v>
      </c>
      <c r="J519" s="22">
        <v>25</v>
      </c>
      <c r="K519" s="22"/>
      <c r="L519" s="22"/>
      <c r="M519" s="11" t="s">
        <v>350</v>
      </c>
      <c r="N519" s="11" t="s">
        <v>34</v>
      </c>
      <c r="O519" s="11"/>
      <c r="P519" s="11"/>
    </row>
    <row r="520" s="4" customFormat="1" ht="42" customHeight="1" spans="1:16">
      <c r="A520" s="11" t="s">
        <v>2495</v>
      </c>
      <c r="B520" s="11">
        <v>1</v>
      </c>
      <c r="C520" s="11" t="s">
        <v>24</v>
      </c>
      <c r="D520" s="11" t="s">
        <v>1790</v>
      </c>
      <c r="E520" s="11">
        <v>1</v>
      </c>
      <c r="F520" s="11" t="s">
        <v>2496</v>
      </c>
      <c r="G520" s="11" t="s">
        <v>2497</v>
      </c>
      <c r="H520" s="11">
        <v>2023</v>
      </c>
      <c r="I520" s="22">
        <f t="shared" si="51"/>
        <v>25</v>
      </c>
      <c r="J520" s="22">
        <v>25</v>
      </c>
      <c r="K520" s="22"/>
      <c r="L520" s="22"/>
      <c r="M520" s="11" t="s">
        <v>350</v>
      </c>
      <c r="N520" s="11" t="s">
        <v>34</v>
      </c>
      <c r="O520" s="11"/>
      <c r="P520" s="11"/>
    </row>
    <row r="521" s="4" customFormat="1" ht="42" customHeight="1" spans="1:16">
      <c r="A521" s="12" t="s">
        <v>2498</v>
      </c>
      <c r="B521" s="11">
        <v>1</v>
      </c>
      <c r="C521" s="11" t="s">
        <v>24</v>
      </c>
      <c r="D521" s="11" t="s">
        <v>1790</v>
      </c>
      <c r="E521" s="11">
        <v>1</v>
      </c>
      <c r="F521" s="11" t="s">
        <v>2499</v>
      </c>
      <c r="G521" s="12" t="s">
        <v>2500</v>
      </c>
      <c r="H521" s="11">
        <v>2023</v>
      </c>
      <c r="I521" s="22">
        <f t="shared" si="51"/>
        <v>25</v>
      </c>
      <c r="J521" s="22">
        <v>25</v>
      </c>
      <c r="K521" s="22"/>
      <c r="L521" s="22"/>
      <c r="M521" s="11" t="s">
        <v>350</v>
      </c>
      <c r="N521" s="11" t="s">
        <v>34</v>
      </c>
      <c r="O521" s="11"/>
      <c r="P521" s="11"/>
    </row>
    <row r="522" s="4" customFormat="1" ht="42" customHeight="1" spans="1:16">
      <c r="A522" s="12" t="s">
        <v>2501</v>
      </c>
      <c r="B522" s="11">
        <v>1</v>
      </c>
      <c r="C522" s="11" t="s">
        <v>24</v>
      </c>
      <c r="D522" s="11" t="s">
        <v>1790</v>
      </c>
      <c r="E522" s="11">
        <v>1</v>
      </c>
      <c r="F522" s="11" t="s">
        <v>2502</v>
      </c>
      <c r="G522" s="12" t="s">
        <v>2503</v>
      </c>
      <c r="H522" s="11">
        <v>2023</v>
      </c>
      <c r="I522" s="22">
        <f t="shared" si="51"/>
        <v>25</v>
      </c>
      <c r="J522" s="22">
        <v>25</v>
      </c>
      <c r="K522" s="22"/>
      <c r="L522" s="22"/>
      <c r="M522" s="11" t="s">
        <v>350</v>
      </c>
      <c r="N522" s="11" t="s">
        <v>34</v>
      </c>
      <c r="O522" s="11"/>
      <c r="P522" s="11"/>
    </row>
    <row r="523" s="4" customFormat="1" ht="42" customHeight="1" spans="1:16">
      <c r="A523" s="12" t="s">
        <v>2504</v>
      </c>
      <c r="B523" s="11">
        <v>1</v>
      </c>
      <c r="C523" s="11" t="s">
        <v>24</v>
      </c>
      <c r="D523" s="11" t="s">
        <v>1790</v>
      </c>
      <c r="E523" s="11">
        <v>1</v>
      </c>
      <c r="F523" s="11" t="s">
        <v>2505</v>
      </c>
      <c r="G523" s="12" t="s">
        <v>2506</v>
      </c>
      <c r="H523" s="11">
        <v>2023</v>
      </c>
      <c r="I523" s="22">
        <f t="shared" si="51"/>
        <v>25</v>
      </c>
      <c r="J523" s="22">
        <v>25</v>
      </c>
      <c r="K523" s="22"/>
      <c r="L523" s="22"/>
      <c r="M523" s="11" t="s">
        <v>350</v>
      </c>
      <c r="N523" s="11" t="s">
        <v>34</v>
      </c>
      <c r="O523" s="11"/>
      <c r="P523" s="11"/>
    </row>
    <row r="524" s="4" customFormat="1" ht="42" customHeight="1" spans="1:16">
      <c r="A524" s="12" t="s">
        <v>2507</v>
      </c>
      <c r="B524" s="11">
        <v>1</v>
      </c>
      <c r="C524" s="11" t="s">
        <v>24</v>
      </c>
      <c r="D524" s="11" t="s">
        <v>1790</v>
      </c>
      <c r="E524" s="11">
        <v>1</v>
      </c>
      <c r="F524" s="11" t="s">
        <v>2508</v>
      </c>
      <c r="G524" s="12" t="s">
        <v>2509</v>
      </c>
      <c r="H524" s="11">
        <v>2023</v>
      </c>
      <c r="I524" s="22">
        <f t="shared" si="51"/>
        <v>25</v>
      </c>
      <c r="J524" s="22">
        <v>25</v>
      </c>
      <c r="K524" s="22"/>
      <c r="L524" s="22"/>
      <c r="M524" s="11" t="s">
        <v>350</v>
      </c>
      <c r="N524" s="11" t="s">
        <v>34</v>
      </c>
      <c r="O524" s="11"/>
      <c r="P524" s="11"/>
    </row>
    <row r="525" s="4" customFormat="1" ht="42" customHeight="1" spans="1:16">
      <c r="A525" s="12" t="s">
        <v>2510</v>
      </c>
      <c r="B525" s="11">
        <v>1</v>
      </c>
      <c r="C525" s="11" t="s">
        <v>24</v>
      </c>
      <c r="D525" s="11" t="s">
        <v>1790</v>
      </c>
      <c r="E525" s="11">
        <v>1</v>
      </c>
      <c r="F525" s="11" t="s">
        <v>2511</v>
      </c>
      <c r="G525" s="12" t="s">
        <v>2512</v>
      </c>
      <c r="H525" s="11">
        <v>2023</v>
      </c>
      <c r="I525" s="22">
        <f t="shared" si="51"/>
        <v>25</v>
      </c>
      <c r="J525" s="22">
        <v>25</v>
      </c>
      <c r="K525" s="22"/>
      <c r="L525" s="22"/>
      <c r="M525" s="11" t="s">
        <v>350</v>
      </c>
      <c r="N525" s="11" t="s">
        <v>34</v>
      </c>
      <c r="O525" s="11"/>
      <c r="P525" s="11"/>
    </row>
    <row r="526" s="4" customFormat="1" ht="42" customHeight="1" spans="1:16">
      <c r="A526" s="12" t="s">
        <v>2513</v>
      </c>
      <c r="B526" s="11">
        <v>1</v>
      </c>
      <c r="C526" s="11" t="s">
        <v>24</v>
      </c>
      <c r="D526" s="11" t="s">
        <v>1790</v>
      </c>
      <c r="E526" s="11">
        <v>1</v>
      </c>
      <c r="F526" s="11" t="s">
        <v>2514</v>
      </c>
      <c r="G526" s="12" t="s">
        <v>2515</v>
      </c>
      <c r="H526" s="11">
        <v>2023</v>
      </c>
      <c r="I526" s="22">
        <f t="shared" si="51"/>
        <v>75</v>
      </c>
      <c r="J526" s="22">
        <v>75</v>
      </c>
      <c r="K526" s="22"/>
      <c r="L526" s="22"/>
      <c r="M526" s="11" t="s">
        <v>350</v>
      </c>
      <c r="N526" s="11" t="s">
        <v>34</v>
      </c>
      <c r="O526" s="11"/>
      <c r="P526" s="11"/>
    </row>
    <row r="527" s="4" customFormat="1" ht="42" customHeight="1" spans="1:16">
      <c r="A527" s="12" t="s">
        <v>2516</v>
      </c>
      <c r="B527" s="11">
        <v>1</v>
      </c>
      <c r="C527" s="11" t="s">
        <v>24</v>
      </c>
      <c r="D527" s="11" t="s">
        <v>1790</v>
      </c>
      <c r="E527" s="11">
        <v>1</v>
      </c>
      <c r="F527" s="11" t="s">
        <v>2517</v>
      </c>
      <c r="G527" s="12" t="s">
        <v>2518</v>
      </c>
      <c r="H527" s="11">
        <v>2023</v>
      </c>
      <c r="I527" s="22">
        <f t="shared" si="51"/>
        <v>25</v>
      </c>
      <c r="J527" s="22">
        <v>25</v>
      </c>
      <c r="K527" s="22"/>
      <c r="L527" s="22"/>
      <c r="M527" s="11" t="s">
        <v>350</v>
      </c>
      <c r="N527" s="11" t="s">
        <v>34</v>
      </c>
      <c r="O527" s="11"/>
      <c r="P527" s="11"/>
    </row>
    <row r="528" s="4" customFormat="1" ht="42" customHeight="1" spans="1:16">
      <c r="A528" s="12" t="s">
        <v>2519</v>
      </c>
      <c r="B528" s="11">
        <v>1</v>
      </c>
      <c r="C528" s="11" t="s">
        <v>24</v>
      </c>
      <c r="D528" s="11" t="s">
        <v>1790</v>
      </c>
      <c r="E528" s="11">
        <v>1</v>
      </c>
      <c r="F528" s="11" t="s">
        <v>2520</v>
      </c>
      <c r="G528" s="12" t="s">
        <v>2521</v>
      </c>
      <c r="H528" s="11">
        <v>2023</v>
      </c>
      <c r="I528" s="22">
        <f t="shared" si="51"/>
        <v>25</v>
      </c>
      <c r="J528" s="22">
        <v>25</v>
      </c>
      <c r="K528" s="22"/>
      <c r="L528" s="22"/>
      <c r="M528" s="11" t="s">
        <v>350</v>
      </c>
      <c r="N528" s="11" t="s">
        <v>34</v>
      </c>
      <c r="O528" s="11"/>
      <c r="P528" s="11"/>
    </row>
    <row r="529" s="4" customFormat="1" ht="42" customHeight="1" spans="1:16">
      <c r="A529" s="12" t="s">
        <v>2522</v>
      </c>
      <c r="B529" s="11">
        <v>1</v>
      </c>
      <c r="C529" s="11" t="s">
        <v>24</v>
      </c>
      <c r="D529" s="11" t="s">
        <v>1790</v>
      </c>
      <c r="E529" s="11">
        <v>1</v>
      </c>
      <c r="F529" s="11" t="s">
        <v>2523</v>
      </c>
      <c r="G529" s="12" t="s">
        <v>2524</v>
      </c>
      <c r="H529" s="11">
        <v>2023</v>
      </c>
      <c r="I529" s="22">
        <f t="shared" si="51"/>
        <v>75</v>
      </c>
      <c r="J529" s="22">
        <v>75</v>
      </c>
      <c r="K529" s="22"/>
      <c r="L529" s="22"/>
      <c r="M529" s="11" t="s">
        <v>350</v>
      </c>
      <c r="N529" s="11" t="s">
        <v>34</v>
      </c>
      <c r="O529" s="11"/>
      <c r="P529" s="11"/>
    </row>
    <row r="530" s="4" customFormat="1" ht="42" customHeight="1" spans="1:16">
      <c r="A530" s="12" t="s">
        <v>2525</v>
      </c>
      <c r="B530" s="11">
        <v>1</v>
      </c>
      <c r="C530" s="11" t="s">
        <v>24</v>
      </c>
      <c r="D530" s="11" t="s">
        <v>1790</v>
      </c>
      <c r="E530" s="11">
        <v>1</v>
      </c>
      <c r="F530" s="11" t="s">
        <v>2526</v>
      </c>
      <c r="G530" s="12" t="s">
        <v>2527</v>
      </c>
      <c r="H530" s="11">
        <v>2023</v>
      </c>
      <c r="I530" s="22">
        <f t="shared" si="51"/>
        <v>25</v>
      </c>
      <c r="J530" s="22">
        <v>25</v>
      </c>
      <c r="K530" s="22"/>
      <c r="L530" s="22"/>
      <c r="M530" s="11" t="s">
        <v>350</v>
      </c>
      <c r="N530" s="11" t="s">
        <v>34</v>
      </c>
      <c r="O530" s="11"/>
      <c r="P530" s="11"/>
    </row>
    <row r="531" s="4" customFormat="1" ht="42" customHeight="1" spans="1:16">
      <c r="A531" s="12" t="s">
        <v>2528</v>
      </c>
      <c r="B531" s="11">
        <v>1</v>
      </c>
      <c r="C531" s="11" t="s">
        <v>24</v>
      </c>
      <c r="D531" s="11" t="s">
        <v>1790</v>
      </c>
      <c r="E531" s="11">
        <v>1</v>
      </c>
      <c r="F531" s="11" t="s">
        <v>2529</v>
      </c>
      <c r="G531" s="12" t="s">
        <v>2530</v>
      </c>
      <c r="H531" s="11">
        <v>2023</v>
      </c>
      <c r="I531" s="22">
        <f t="shared" si="51"/>
        <v>25</v>
      </c>
      <c r="J531" s="22">
        <v>25</v>
      </c>
      <c r="K531" s="22"/>
      <c r="L531" s="22"/>
      <c r="M531" s="11" t="s">
        <v>350</v>
      </c>
      <c r="N531" s="11" t="s">
        <v>34</v>
      </c>
      <c r="O531" s="11"/>
      <c r="P531" s="11"/>
    </row>
    <row r="532" s="4" customFormat="1" ht="42" customHeight="1" spans="1:16">
      <c r="A532" s="12" t="s">
        <v>2531</v>
      </c>
      <c r="B532" s="11">
        <v>1</v>
      </c>
      <c r="C532" s="11" t="s">
        <v>24</v>
      </c>
      <c r="D532" s="11" t="s">
        <v>1790</v>
      </c>
      <c r="E532" s="11">
        <v>1</v>
      </c>
      <c r="F532" s="11" t="s">
        <v>2532</v>
      </c>
      <c r="G532" s="12" t="s">
        <v>2533</v>
      </c>
      <c r="H532" s="11">
        <v>2023</v>
      </c>
      <c r="I532" s="22">
        <f t="shared" si="51"/>
        <v>25</v>
      </c>
      <c r="J532" s="22">
        <v>25</v>
      </c>
      <c r="K532" s="22"/>
      <c r="L532" s="22"/>
      <c r="M532" s="11" t="s">
        <v>350</v>
      </c>
      <c r="N532" s="11" t="s">
        <v>34</v>
      </c>
      <c r="O532" s="11"/>
      <c r="P532" s="11"/>
    </row>
    <row r="533" s="4" customFormat="1" ht="42" customHeight="1" spans="1:16">
      <c r="A533" s="12" t="s">
        <v>2534</v>
      </c>
      <c r="B533" s="11">
        <v>1</v>
      </c>
      <c r="C533" s="11" t="s">
        <v>24</v>
      </c>
      <c r="D533" s="11" t="s">
        <v>1790</v>
      </c>
      <c r="E533" s="11">
        <v>1</v>
      </c>
      <c r="F533" s="11" t="s">
        <v>2535</v>
      </c>
      <c r="G533" s="12" t="s">
        <v>2536</v>
      </c>
      <c r="H533" s="11">
        <v>2023</v>
      </c>
      <c r="I533" s="22">
        <f t="shared" si="51"/>
        <v>75</v>
      </c>
      <c r="J533" s="22">
        <v>75</v>
      </c>
      <c r="K533" s="22"/>
      <c r="L533" s="22"/>
      <c r="M533" s="11" t="s">
        <v>350</v>
      </c>
      <c r="N533" s="11" t="s">
        <v>34</v>
      </c>
      <c r="O533" s="11"/>
      <c r="P533" s="11"/>
    </row>
    <row r="534" s="4" customFormat="1" ht="42" customHeight="1" spans="1:16">
      <c r="A534" s="12" t="s">
        <v>2537</v>
      </c>
      <c r="B534" s="11">
        <v>1</v>
      </c>
      <c r="C534" s="11" t="s">
        <v>24</v>
      </c>
      <c r="D534" s="11" t="s">
        <v>1790</v>
      </c>
      <c r="E534" s="11">
        <v>1</v>
      </c>
      <c r="F534" s="11" t="s">
        <v>2538</v>
      </c>
      <c r="G534" s="12" t="s">
        <v>2539</v>
      </c>
      <c r="H534" s="11">
        <v>2023</v>
      </c>
      <c r="I534" s="22">
        <f t="shared" si="51"/>
        <v>25</v>
      </c>
      <c r="J534" s="22">
        <v>25</v>
      </c>
      <c r="K534" s="22"/>
      <c r="L534" s="22"/>
      <c r="M534" s="11" t="s">
        <v>350</v>
      </c>
      <c r="N534" s="11" t="s">
        <v>34</v>
      </c>
      <c r="O534" s="11"/>
      <c r="P534" s="11"/>
    </row>
    <row r="535" s="4" customFormat="1" ht="42" customHeight="1" spans="1:16">
      <c r="A535" s="12" t="s">
        <v>2540</v>
      </c>
      <c r="B535" s="11">
        <v>1</v>
      </c>
      <c r="C535" s="11" t="s">
        <v>24</v>
      </c>
      <c r="D535" s="11" t="s">
        <v>1790</v>
      </c>
      <c r="E535" s="11">
        <v>1</v>
      </c>
      <c r="F535" s="11" t="s">
        <v>2541</v>
      </c>
      <c r="G535" s="12" t="s">
        <v>2542</v>
      </c>
      <c r="H535" s="11">
        <v>2023</v>
      </c>
      <c r="I535" s="22">
        <f t="shared" si="51"/>
        <v>25</v>
      </c>
      <c r="J535" s="22">
        <v>25</v>
      </c>
      <c r="K535" s="22"/>
      <c r="L535" s="22"/>
      <c r="M535" s="11" t="s">
        <v>350</v>
      </c>
      <c r="N535" s="11" t="s">
        <v>34</v>
      </c>
      <c r="O535" s="11"/>
      <c r="P535" s="11"/>
    </row>
    <row r="536" s="4" customFormat="1" ht="42" customHeight="1" spans="1:16">
      <c r="A536" s="12" t="s">
        <v>2543</v>
      </c>
      <c r="B536" s="11">
        <v>1</v>
      </c>
      <c r="C536" s="11" t="s">
        <v>24</v>
      </c>
      <c r="D536" s="11" t="s">
        <v>1790</v>
      </c>
      <c r="E536" s="11">
        <v>1</v>
      </c>
      <c r="F536" s="11" t="s">
        <v>2544</v>
      </c>
      <c r="G536" s="12" t="s">
        <v>2545</v>
      </c>
      <c r="H536" s="11">
        <v>2023</v>
      </c>
      <c r="I536" s="22">
        <f t="shared" si="51"/>
        <v>25</v>
      </c>
      <c r="J536" s="22">
        <v>25</v>
      </c>
      <c r="K536" s="22"/>
      <c r="L536" s="22"/>
      <c r="M536" s="11" t="s">
        <v>350</v>
      </c>
      <c r="N536" s="11" t="s">
        <v>34</v>
      </c>
      <c r="O536" s="11"/>
      <c r="P536" s="11"/>
    </row>
    <row r="537" s="4" customFormat="1" ht="42" customHeight="1" spans="1:16">
      <c r="A537" s="12" t="s">
        <v>2546</v>
      </c>
      <c r="B537" s="11">
        <v>1</v>
      </c>
      <c r="C537" s="11" t="s">
        <v>24</v>
      </c>
      <c r="D537" s="11" t="s">
        <v>1790</v>
      </c>
      <c r="E537" s="11">
        <v>1</v>
      </c>
      <c r="F537" s="11" t="s">
        <v>2547</v>
      </c>
      <c r="G537" s="12" t="s">
        <v>2548</v>
      </c>
      <c r="H537" s="11">
        <v>2023</v>
      </c>
      <c r="I537" s="22">
        <f t="shared" si="51"/>
        <v>25</v>
      </c>
      <c r="J537" s="22">
        <v>25</v>
      </c>
      <c r="K537" s="22"/>
      <c r="L537" s="22"/>
      <c r="M537" s="11" t="s">
        <v>350</v>
      </c>
      <c r="N537" s="11" t="s">
        <v>34</v>
      </c>
      <c r="O537" s="11"/>
      <c r="P537" s="11"/>
    </row>
    <row r="538" s="4" customFormat="1" ht="42" customHeight="1" spans="1:16">
      <c r="A538" s="12" t="s">
        <v>2549</v>
      </c>
      <c r="B538" s="11">
        <v>1</v>
      </c>
      <c r="C538" s="11" t="s">
        <v>24</v>
      </c>
      <c r="D538" s="11" t="s">
        <v>1790</v>
      </c>
      <c r="E538" s="11">
        <v>1</v>
      </c>
      <c r="F538" s="11" t="s">
        <v>2550</v>
      </c>
      <c r="G538" s="12" t="s">
        <v>2551</v>
      </c>
      <c r="H538" s="11">
        <v>2023</v>
      </c>
      <c r="I538" s="22">
        <f t="shared" si="51"/>
        <v>25</v>
      </c>
      <c r="J538" s="22">
        <v>25</v>
      </c>
      <c r="K538" s="22"/>
      <c r="L538" s="22"/>
      <c r="M538" s="11" t="s">
        <v>350</v>
      </c>
      <c r="N538" s="11" t="s">
        <v>34</v>
      </c>
      <c r="O538" s="11"/>
      <c r="P538" s="11"/>
    </row>
    <row r="539" s="4" customFormat="1" ht="42" customHeight="1" spans="1:16">
      <c r="A539" s="12" t="s">
        <v>2552</v>
      </c>
      <c r="B539" s="11">
        <v>1</v>
      </c>
      <c r="C539" s="11" t="s">
        <v>24</v>
      </c>
      <c r="D539" s="11" t="s">
        <v>1790</v>
      </c>
      <c r="E539" s="11">
        <v>1</v>
      </c>
      <c r="F539" s="11" t="s">
        <v>2553</v>
      </c>
      <c r="G539" s="12" t="s">
        <v>2554</v>
      </c>
      <c r="H539" s="11">
        <v>2023</v>
      </c>
      <c r="I539" s="22">
        <f t="shared" si="51"/>
        <v>25</v>
      </c>
      <c r="J539" s="22">
        <v>25</v>
      </c>
      <c r="K539" s="22"/>
      <c r="L539" s="22"/>
      <c r="M539" s="11" t="s">
        <v>350</v>
      </c>
      <c r="N539" s="11" t="s">
        <v>34</v>
      </c>
      <c r="O539" s="11"/>
      <c r="P539" s="11"/>
    </row>
    <row r="540" s="4" customFormat="1" ht="42" customHeight="1" spans="1:16">
      <c r="A540" s="12" t="s">
        <v>2555</v>
      </c>
      <c r="B540" s="11">
        <v>1</v>
      </c>
      <c r="C540" s="11" t="s">
        <v>24</v>
      </c>
      <c r="D540" s="11" t="s">
        <v>1790</v>
      </c>
      <c r="E540" s="11">
        <v>1</v>
      </c>
      <c r="F540" s="11" t="s">
        <v>2556</v>
      </c>
      <c r="G540" s="12" t="s">
        <v>2557</v>
      </c>
      <c r="H540" s="11">
        <v>2023</v>
      </c>
      <c r="I540" s="22">
        <f t="shared" si="51"/>
        <v>25</v>
      </c>
      <c r="J540" s="22">
        <v>25</v>
      </c>
      <c r="K540" s="22"/>
      <c r="L540" s="22"/>
      <c r="M540" s="11" t="s">
        <v>350</v>
      </c>
      <c r="N540" s="11" t="s">
        <v>34</v>
      </c>
      <c r="O540" s="11"/>
      <c r="P540" s="11"/>
    </row>
    <row r="541" s="4" customFormat="1" ht="42" customHeight="1" spans="1:16">
      <c r="A541" s="12" t="s">
        <v>2558</v>
      </c>
      <c r="B541" s="11">
        <v>1</v>
      </c>
      <c r="C541" s="11" t="s">
        <v>24</v>
      </c>
      <c r="D541" s="11" t="s">
        <v>1790</v>
      </c>
      <c r="E541" s="11">
        <v>1</v>
      </c>
      <c r="F541" s="11" t="s">
        <v>2559</v>
      </c>
      <c r="G541" s="12" t="s">
        <v>2560</v>
      </c>
      <c r="H541" s="11">
        <v>2023</v>
      </c>
      <c r="I541" s="22">
        <f t="shared" si="51"/>
        <v>75</v>
      </c>
      <c r="J541" s="22">
        <v>75</v>
      </c>
      <c r="K541" s="22"/>
      <c r="L541" s="22"/>
      <c r="M541" s="11" t="s">
        <v>350</v>
      </c>
      <c r="N541" s="11" t="s">
        <v>34</v>
      </c>
      <c r="O541" s="11"/>
      <c r="P541" s="11"/>
    </row>
    <row r="542" s="4" customFormat="1" ht="42" customHeight="1" spans="1:16">
      <c r="A542" s="12" t="s">
        <v>2561</v>
      </c>
      <c r="B542" s="11">
        <v>1</v>
      </c>
      <c r="C542" s="11" t="s">
        <v>24</v>
      </c>
      <c r="D542" s="11" t="s">
        <v>1790</v>
      </c>
      <c r="E542" s="11">
        <v>1</v>
      </c>
      <c r="F542" s="11" t="s">
        <v>2562</v>
      </c>
      <c r="G542" s="12" t="s">
        <v>2563</v>
      </c>
      <c r="H542" s="11">
        <v>2023</v>
      </c>
      <c r="I542" s="22">
        <f t="shared" si="51"/>
        <v>25</v>
      </c>
      <c r="J542" s="22">
        <v>25</v>
      </c>
      <c r="K542" s="22"/>
      <c r="L542" s="22"/>
      <c r="M542" s="11" t="s">
        <v>350</v>
      </c>
      <c r="N542" s="11" t="s">
        <v>34</v>
      </c>
      <c r="O542" s="11"/>
      <c r="P542" s="11"/>
    </row>
    <row r="543" s="4" customFormat="1" ht="42" customHeight="1" spans="1:16">
      <c r="A543" s="12" t="s">
        <v>2564</v>
      </c>
      <c r="B543" s="11">
        <v>1</v>
      </c>
      <c r="C543" s="11" t="s">
        <v>24</v>
      </c>
      <c r="D543" s="11" t="s">
        <v>1790</v>
      </c>
      <c r="E543" s="11">
        <v>1</v>
      </c>
      <c r="F543" s="11" t="s">
        <v>2565</v>
      </c>
      <c r="G543" s="12" t="s">
        <v>2566</v>
      </c>
      <c r="H543" s="11">
        <v>2023</v>
      </c>
      <c r="I543" s="22">
        <f t="shared" si="51"/>
        <v>25</v>
      </c>
      <c r="J543" s="22">
        <v>25</v>
      </c>
      <c r="K543" s="22"/>
      <c r="L543" s="22"/>
      <c r="M543" s="11" t="s">
        <v>350</v>
      </c>
      <c r="N543" s="11" t="s">
        <v>34</v>
      </c>
      <c r="O543" s="11"/>
      <c r="P543" s="11"/>
    </row>
    <row r="544" s="4" customFormat="1" ht="42" customHeight="1" spans="1:16">
      <c r="A544" s="12" t="s">
        <v>2567</v>
      </c>
      <c r="B544" s="11">
        <v>1</v>
      </c>
      <c r="C544" s="11" t="s">
        <v>24</v>
      </c>
      <c r="D544" s="11" t="s">
        <v>1790</v>
      </c>
      <c r="E544" s="11">
        <v>1</v>
      </c>
      <c r="F544" s="11" t="s">
        <v>2568</v>
      </c>
      <c r="G544" s="12" t="s">
        <v>2569</v>
      </c>
      <c r="H544" s="11">
        <v>2023</v>
      </c>
      <c r="I544" s="22">
        <f t="shared" si="51"/>
        <v>25</v>
      </c>
      <c r="J544" s="22">
        <v>25</v>
      </c>
      <c r="K544" s="22"/>
      <c r="L544" s="22"/>
      <c r="M544" s="11" t="s">
        <v>350</v>
      </c>
      <c r="N544" s="11" t="s">
        <v>34</v>
      </c>
      <c r="O544" s="11"/>
      <c r="P544" s="11"/>
    </row>
    <row r="545" s="4" customFormat="1" ht="42" customHeight="1" spans="1:16">
      <c r="A545" s="12" t="s">
        <v>2570</v>
      </c>
      <c r="B545" s="11">
        <v>1</v>
      </c>
      <c r="C545" s="11" t="s">
        <v>24</v>
      </c>
      <c r="D545" s="11" t="s">
        <v>1790</v>
      </c>
      <c r="E545" s="11">
        <v>1</v>
      </c>
      <c r="F545" s="11" t="s">
        <v>2571</v>
      </c>
      <c r="G545" s="12" t="s">
        <v>2572</v>
      </c>
      <c r="H545" s="11">
        <v>2023</v>
      </c>
      <c r="I545" s="22">
        <f t="shared" si="51"/>
        <v>25</v>
      </c>
      <c r="J545" s="22">
        <v>25</v>
      </c>
      <c r="K545" s="22"/>
      <c r="L545" s="22"/>
      <c r="M545" s="11" t="s">
        <v>350</v>
      </c>
      <c r="N545" s="11" t="s">
        <v>34</v>
      </c>
      <c r="O545" s="11"/>
      <c r="P545" s="11"/>
    </row>
    <row r="546" s="4" customFormat="1" ht="113" customHeight="1" spans="1:16">
      <c r="A546" s="11" t="s">
        <v>2573</v>
      </c>
      <c r="B546" s="11">
        <v>1</v>
      </c>
      <c r="C546" s="11" t="s">
        <v>24</v>
      </c>
      <c r="D546" s="11" t="s">
        <v>74</v>
      </c>
      <c r="E546" s="11">
        <v>1</v>
      </c>
      <c r="F546" s="11" t="s">
        <v>2574</v>
      </c>
      <c r="G546" s="11" t="s">
        <v>113</v>
      </c>
      <c r="H546" s="11">
        <v>2023</v>
      </c>
      <c r="I546" s="22">
        <f t="shared" si="51"/>
        <v>530</v>
      </c>
      <c r="J546" s="22">
        <v>0</v>
      </c>
      <c r="K546" s="22">
        <v>530</v>
      </c>
      <c r="L546" s="22"/>
      <c r="M546" s="11" t="s">
        <v>350</v>
      </c>
      <c r="N546" s="11" t="s">
        <v>34</v>
      </c>
      <c r="O546" s="11" t="s">
        <v>35</v>
      </c>
      <c r="P546" s="11"/>
    </row>
    <row r="547" s="3" customFormat="1" ht="34" customHeight="1" spans="1:16">
      <c r="A547" s="10" t="s">
        <v>2608</v>
      </c>
      <c r="B547" s="10">
        <f>B548+B549+B550+B551+B553+B554</f>
        <v>1</v>
      </c>
      <c r="C547" s="10" t="s">
        <v>20</v>
      </c>
      <c r="D547" s="10" t="s">
        <v>20</v>
      </c>
      <c r="E547" s="10" t="s">
        <v>20</v>
      </c>
      <c r="F547" s="10" t="s">
        <v>20</v>
      </c>
      <c r="G547" s="10" t="s">
        <v>20</v>
      </c>
      <c r="H547" s="10" t="s">
        <v>20</v>
      </c>
      <c r="I547" s="20">
        <f t="shared" si="51"/>
        <v>510</v>
      </c>
      <c r="J547" s="20">
        <f t="shared" ref="J547:L547" si="52">J548+J549+J550+J551+J553+J554</f>
        <v>0</v>
      </c>
      <c r="K547" s="20">
        <f t="shared" si="52"/>
        <v>510</v>
      </c>
      <c r="L547" s="20">
        <f t="shared" si="52"/>
        <v>0</v>
      </c>
      <c r="M547" s="10" t="s">
        <v>20</v>
      </c>
      <c r="N547" s="10" t="s">
        <v>20</v>
      </c>
      <c r="O547" s="10" t="s">
        <v>20</v>
      </c>
      <c r="P547" s="10"/>
    </row>
    <row r="548" s="3" customFormat="1" ht="34" customHeight="1" spans="1:16">
      <c r="A548" s="26" t="s">
        <v>2609</v>
      </c>
      <c r="B548" s="11"/>
      <c r="C548" s="11" t="s">
        <v>20</v>
      </c>
      <c r="D548" s="11" t="s">
        <v>20</v>
      </c>
      <c r="E548" s="11" t="s">
        <v>20</v>
      </c>
      <c r="F548" s="11" t="s">
        <v>20</v>
      </c>
      <c r="G548" s="11" t="s">
        <v>20</v>
      </c>
      <c r="H548" s="11" t="s">
        <v>20</v>
      </c>
      <c r="I548" s="22">
        <f t="shared" si="51"/>
        <v>0</v>
      </c>
      <c r="J548" s="22">
        <v>0</v>
      </c>
      <c r="K548" s="22"/>
      <c r="L548" s="22"/>
      <c r="M548" s="11" t="s">
        <v>20</v>
      </c>
      <c r="N548" s="11" t="s">
        <v>20</v>
      </c>
      <c r="O548" s="11" t="s">
        <v>20</v>
      </c>
      <c r="P548" s="11"/>
    </row>
    <row r="549" s="3" customFormat="1" ht="34" customHeight="1" spans="1:16">
      <c r="A549" s="26" t="s">
        <v>2610</v>
      </c>
      <c r="B549" s="11"/>
      <c r="C549" s="11" t="s">
        <v>20</v>
      </c>
      <c r="D549" s="11" t="s">
        <v>20</v>
      </c>
      <c r="E549" s="11" t="s">
        <v>20</v>
      </c>
      <c r="F549" s="11" t="s">
        <v>20</v>
      </c>
      <c r="G549" s="11" t="s">
        <v>20</v>
      </c>
      <c r="H549" s="11" t="s">
        <v>20</v>
      </c>
      <c r="I549" s="22">
        <f t="shared" si="51"/>
        <v>0</v>
      </c>
      <c r="J549" s="22">
        <v>0</v>
      </c>
      <c r="K549" s="22"/>
      <c r="L549" s="22"/>
      <c r="M549" s="11" t="s">
        <v>20</v>
      </c>
      <c r="N549" s="11" t="s">
        <v>20</v>
      </c>
      <c r="O549" s="11" t="s">
        <v>20</v>
      </c>
      <c r="P549" s="11"/>
    </row>
    <row r="550" s="3" customFormat="1" ht="34" customHeight="1" spans="1:16">
      <c r="A550" s="26" t="s">
        <v>2614</v>
      </c>
      <c r="B550" s="11"/>
      <c r="C550" s="11" t="s">
        <v>20</v>
      </c>
      <c r="D550" s="11" t="s">
        <v>20</v>
      </c>
      <c r="E550" s="11" t="s">
        <v>20</v>
      </c>
      <c r="F550" s="11" t="s">
        <v>20</v>
      </c>
      <c r="G550" s="11" t="s">
        <v>20</v>
      </c>
      <c r="H550" s="11" t="s">
        <v>20</v>
      </c>
      <c r="I550" s="22">
        <f t="shared" si="51"/>
        <v>0</v>
      </c>
      <c r="J550" s="22">
        <v>0</v>
      </c>
      <c r="K550" s="22"/>
      <c r="L550" s="22"/>
      <c r="M550" s="11" t="s">
        <v>20</v>
      </c>
      <c r="N550" s="11" t="s">
        <v>20</v>
      </c>
      <c r="O550" s="11" t="s">
        <v>20</v>
      </c>
      <c r="P550" s="11"/>
    </row>
    <row r="551" s="3" customFormat="1" ht="34" customHeight="1" spans="1:16">
      <c r="A551" s="26" t="s">
        <v>2615</v>
      </c>
      <c r="B551" s="11">
        <f>B552</f>
        <v>1</v>
      </c>
      <c r="C551" s="11" t="s">
        <v>20</v>
      </c>
      <c r="D551" s="11" t="s">
        <v>20</v>
      </c>
      <c r="E551" s="11" t="s">
        <v>20</v>
      </c>
      <c r="F551" s="11" t="s">
        <v>20</v>
      </c>
      <c r="G551" s="11" t="s">
        <v>20</v>
      </c>
      <c r="H551" s="11" t="s">
        <v>20</v>
      </c>
      <c r="I551" s="22">
        <f t="shared" si="51"/>
        <v>510</v>
      </c>
      <c r="J551" s="22">
        <f t="shared" ref="I551:L551" si="53">J552</f>
        <v>0</v>
      </c>
      <c r="K551" s="22">
        <f t="shared" si="53"/>
        <v>510</v>
      </c>
      <c r="L551" s="22">
        <f t="shared" si="53"/>
        <v>0</v>
      </c>
      <c r="M551" s="11" t="s">
        <v>20</v>
      </c>
      <c r="N551" s="11" t="s">
        <v>20</v>
      </c>
      <c r="O551" s="11" t="s">
        <v>20</v>
      </c>
      <c r="P551" s="11"/>
    </row>
    <row r="552" s="4" customFormat="1" ht="43" customHeight="1" spans="1:16">
      <c r="A552" s="11" t="s">
        <v>3251</v>
      </c>
      <c r="B552" s="11">
        <v>1</v>
      </c>
      <c r="C552" s="11" t="s">
        <v>24</v>
      </c>
      <c r="D552" s="11" t="s">
        <v>245</v>
      </c>
      <c r="E552" s="11">
        <v>1</v>
      </c>
      <c r="F552" s="11" t="s">
        <v>3252</v>
      </c>
      <c r="G552" s="11" t="s">
        <v>194</v>
      </c>
      <c r="H552" s="11">
        <v>2023</v>
      </c>
      <c r="I552" s="22">
        <f t="shared" si="51"/>
        <v>510</v>
      </c>
      <c r="J552" s="22"/>
      <c r="K552" s="22">
        <v>510</v>
      </c>
      <c r="L552" s="22"/>
      <c r="M552" s="11" t="s">
        <v>2619</v>
      </c>
      <c r="N552" s="11" t="s">
        <v>34</v>
      </c>
      <c r="O552" s="11" t="s">
        <v>35</v>
      </c>
      <c r="P552" s="11"/>
    </row>
    <row r="553" s="3" customFormat="1" ht="34" customHeight="1" spans="1:16">
      <c r="A553" s="26" t="s">
        <v>2630</v>
      </c>
      <c r="B553" s="11"/>
      <c r="C553" s="11" t="s">
        <v>20</v>
      </c>
      <c r="D553" s="11" t="s">
        <v>20</v>
      </c>
      <c r="E553" s="11" t="s">
        <v>20</v>
      </c>
      <c r="F553" s="11" t="s">
        <v>20</v>
      </c>
      <c r="G553" s="11" t="s">
        <v>20</v>
      </c>
      <c r="H553" s="11" t="s">
        <v>20</v>
      </c>
      <c r="I553" s="22">
        <f t="shared" si="51"/>
        <v>0</v>
      </c>
      <c r="J553" s="22"/>
      <c r="K553" s="22"/>
      <c r="L553" s="22"/>
      <c r="M553" s="11" t="s">
        <v>20</v>
      </c>
      <c r="N553" s="11" t="s">
        <v>20</v>
      </c>
      <c r="O553" s="11" t="s">
        <v>20</v>
      </c>
      <c r="P553" s="11"/>
    </row>
    <row r="554" s="3" customFormat="1" ht="34" customHeight="1" spans="1:16">
      <c r="A554" s="26" t="s">
        <v>2631</v>
      </c>
      <c r="B554" s="11"/>
      <c r="C554" s="11" t="s">
        <v>20</v>
      </c>
      <c r="D554" s="11" t="s">
        <v>20</v>
      </c>
      <c r="E554" s="11" t="s">
        <v>20</v>
      </c>
      <c r="F554" s="11" t="s">
        <v>20</v>
      </c>
      <c r="G554" s="11" t="s">
        <v>20</v>
      </c>
      <c r="H554" s="11" t="s">
        <v>20</v>
      </c>
      <c r="I554" s="22">
        <f t="shared" si="51"/>
        <v>0</v>
      </c>
      <c r="J554" s="22"/>
      <c r="K554" s="22"/>
      <c r="L554" s="22"/>
      <c r="M554" s="11" t="s">
        <v>20</v>
      </c>
      <c r="N554" s="11" t="s">
        <v>20</v>
      </c>
      <c r="O554" s="11" t="s">
        <v>20</v>
      </c>
      <c r="P554" s="11"/>
    </row>
    <row r="555" s="3" customFormat="1" ht="34" customHeight="1" spans="1:16">
      <c r="A555" s="10" t="s">
        <v>2637</v>
      </c>
      <c r="B555" s="10">
        <f>B556+B557+B568+B579</f>
        <v>80</v>
      </c>
      <c r="C555" s="10" t="s">
        <v>20</v>
      </c>
      <c r="D555" s="10" t="s">
        <v>20</v>
      </c>
      <c r="E555" s="10" t="s">
        <v>20</v>
      </c>
      <c r="F555" s="10" t="s">
        <v>20</v>
      </c>
      <c r="G555" s="10" t="s">
        <v>20</v>
      </c>
      <c r="H555" s="10" t="s">
        <v>20</v>
      </c>
      <c r="I555" s="20">
        <f t="shared" si="51"/>
        <v>3987.71</v>
      </c>
      <c r="J555" s="20">
        <f t="shared" ref="J555:L555" si="54">J556+J557+J568+J579</f>
        <v>1458.3</v>
      </c>
      <c r="K555" s="20">
        <f t="shared" si="54"/>
        <v>2529.41</v>
      </c>
      <c r="L555" s="20">
        <f t="shared" si="54"/>
        <v>0</v>
      </c>
      <c r="M555" s="10" t="s">
        <v>20</v>
      </c>
      <c r="N555" s="10" t="s">
        <v>20</v>
      </c>
      <c r="O555" s="10" t="s">
        <v>20</v>
      </c>
      <c r="P555" s="10"/>
    </row>
    <row r="556" s="3" customFormat="1" ht="34" customHeight="1" spans="1:16">
      <c r="A556" s="11" t="s">
        <v>2638</v>
      </c>
      <c r="B556" s="11"/>
      <c r="C556" s="11" t="s">
        <v>20</v>
      </c>
      <c r="D556" s="11" t="s">
        <v>20</v>
      </c>
      <c r="E556" s="11" t="s">
        <v>20</v>
      </c>
      <c r="F556" s="11" t="s">
        <v>20</v>
      </c>
      <c r="G556" s="11" t="s">
        <v>20</v>
      </c>
      <c r="H556" s="11" t="s">
        <v>20</v>
      </c>
      <c r="I556" s="22">
        <f t="shared" si="51"/>
        <v>0</v>
      </c>
      <c r="J556" s="22"/>
      <c r="K556" s="22"/>
      <c r="L556" s="22"/>
      <c r="M556" s="11" t="s">
        <v>20</v>
      </c>
      <c r="N556" s="11" t="s">
        <v>20</v>
      </c>
      <c r="O556" s="11" t="s">
        <v>20</v>
      </c>
      <c r="P556" s="11"/>
    </row>
    <row r="557" s="3" customFormat="1" ht="34" customHeight="1" spans="1:16">
      <c r="A557" s="11" t="s">
        <v>2701</v>
      </c>
      <c r="B557" s="11">
        <f>B558+B565+B566</f>
        <v>4</v>
      </c>
      <c r="C557" s="11" t="s">
        <v>20</v>
      </c>
      <c r="D557" s="11" t="s">
        <v>20</v>
      </c>
      <c r="E557" s="11" t="s">
        <v>20</v>
      </c>
      <c r="F557" s="11" t="s">
        <v>20</v>
      </c>
      <c r="G557" s="11" t="s">
        <v>20</v>
      </c>
      <c r="H557" s="11" t="s">
        <v>20</v>
      </c>
      <c r="I557" s="22">
        <f t="shared" si="51"/>
        <v>1673.3</v>
      </c>
      <c r="J557" s="22">
        <f t="shared" ref="J557:L557" si="55">J558+J565+J566</f>
        <v>1458.3</v>
      </c>
      <c r="K557" s="22">
        <f t="shared" si="55"/>
        <v>215</v>
      </c>
      <c r="L557" s="22">
        <f t="shared" si="55"/>
        <v>0</v>
      </c>
      <c r="M557" s="11" t="s">
        <v>20</v>
      </c>
      <c r="N557" s="11" t="s">
        <v>20</v>
      </c>
      <c r="O557" s="11" t="s">
        <v>20</v>
      </c>
      <c r="P557" s="11"/>
    </row>
    <row r="558" s="3" customFormat="1" ht="34" customHeight="1" spans="1:16">
      <c r="A558" s="26" t="s">
        <v>2702</v>
      </c>
      <c r="B558" s="11">
        <f>B559+B561+B563</f>
        <v>3</v>
      </c>
      <c r="C558" s="11" t="s">
        <v>20</v>
      </c>
      <c r="D558" s="11" t="s">
        <v>20</v>
      </c>
      <c r="E558" s="11" t="s">
        <v>20</v>
      </c>
      <c r="F558" s="11" t="s">
        <v>20</v>
      </c>
      <c r="G558" s="11" t="s">
        <v>20</v>
      </c>
      <c r="H558" s="11" t="s">
        <v>20</v>
      </c>
      <c r="I558" s="22">
        <f t="shared" si="51"/>
        <v>1503.3</v>
      </c>
      <c r="J558" s="22">
        <f t="shared" ref="I558:L558" si="56">J559+J561+J563</f>
        <v>1458.3</v>
      </c>
      <c r="K558" s="22">
        <f t="shared" si="56"/>
        <v>45</v>
      </c>
      <c r="L558" s="22">
        <f t="shared" si="56"/>
        <v>0</v>
      </c>
      <c r="M558" s="11" t="s">
        <v>20</v>
      </c>
      <c r="N558" s="11" t="s">
        <v>20</v>
      </c>
      <c r="O558" s="11" t="s">
        <v>20</v>
      </c>
      <c r="P558" s="11"/>
    </row>
    <row r="559" s="2" customFormat="1" ht="34" customHeight="1" spans="1:16">
      <c r="A559" s="26" t="s">
        <v>2704</v>
      </c>
      <c r="B559" s="11">
        <f>B560</f>
        <v>1</v>
      </c>
      <c r="C559" s="11" t="s">
        <v>20</v>
      </c>
      <c r="D559" s="11" t="s">
        <v>20</v>
      </c>
      <c r="E559" s="11" t="s">
        <v>20</v>
      </c>
      <c r="F559" s="11" t="s">
        <v>20</v>
      </c>
      <c r="G559" s="11" t="s">
        <v>20</v>
      </c>
      <c r="H559" s="11" t="s">
        <v>20</v>
      </c>
      <c r="I559" s="22">
        <f t="shared" si="51"/>
        <v>390.4</v>
      </c>
      <c r="J559" s="22">
        <f t="shared" ref="J559:L559" si="57">J560</f>
        <v>390.4</v>
      </c>
      <c r="K559" s="22">
        <f t="shared" si="57"/>
        <v>0</v>
      </c>
      <c r="L559" s="22">
        <f t="shared" si="57"/>
        <v>0</v>
      </c>
      <c r="M559" s="11" t="s">
        <v>20</v>
      </c>
      <c r="N559" s="11" t="s">
        <v>20</v>
      </c>
      <c r="O559" s="11" t="s">
        <v>20</v>
      </c>
      <c r="P559" s="11"/>
    </row>
    <row r="560" s="4" customFormat="1" ht="37" customHeight="1" spans="1:16">
      <c r="A560" s="26" t="s">
        <v>2710</v>
      </c>
      <c r="B560" s="11">
        <v>1</v>
      </c>
      <c r="C560" s="11" t="s">
        <v>24</v>
      </c>
      <c r="D560" s="11" t="s">
        <v>1205</v>
      </c>
      <c r="E560" s="11">
        <v>976</v>
      </c>
      <c r="F560" s="11" t="s">
        <v>2711</v>
      </c>
      <c r="G560" s="11" t="s">
        <v>70</v>
      </c>
      <c r="H560" s="11">
        <v>2023</v>
      </c>
      <c r="I560" s="22">
        <f t="shared" si="51"/>
        <v>390.4</v>
      </c>
      <c r="J560" s="22">
        <v>390.4</v>
      </c>
      <c r="K560" s="22"/>
      <c r="L560" s="22"/>
      <c r="M560" s="11" t="s">
        <v>2613</v>
      </c>
      <c r="N560" s="11" t="s">
        <v>34</v>
      </c>
      <c r="O560" s="11" t="s">
        <v>35</v>
      </c>
      <c r="P560" s="11"/>
    </row>
    <row r="561" s="2" customFormat="1" ht="34" customHeight="1" spans="1:16">
      <c r="A561" s="26" t="s">
        <v>2714</v>
      </c>
      <c r="B561" s="11">
        <v>1</v>
      </c>
      <c r="C561" s="11" t="s">
        <v>20</v>
      </c>
      <c r="D561" s="11" t="s">
        <v>20</v>
      </c>
      <c r="E561" s="11" t="s">
        <v>20</v>
      </c>
      <c r="F561" s="11" t="s">
        <v>20</v>
      </c>
      <c r="G561" s="11" t="s">
        <v>20</v>
      </c>
      <c r="H561" s="11" t="s">
        <v>20</v>
      </c>
      <c r="I561" s="22">
        <f t="shared" si="51"/>
        <v>992</v>
      </c>
      <c r="J561" s="22">
        <f t="shared" ref="J561:L561" si="58">J562</f>
        <v>992</v>
      </c>
      <c r="K561" s="22">
        <f t="shared" si="58"/>
        <v>0</v>
      </c>
      <c r="L561" s="22">
        <f t="shared" si="58"/>
        <v>0</v>
      </c>
      <c r="M561" s="11" t="s">
        <v>20</v>
      </c>
      <c r="N561" s="11" t="s">
        <v>20</v>
      </c>
      <c r="O561" s="11" t="s">
        <v>20</v>
      </c>
      <c r="P561" s="11"/>
    </row>
    <row r="562" s="4" customFormat="1" ht="46" customHeight="1" spans="1:16">
      <c r="A562" s="26" t="s">
        <v>3253</v>
      </c>
      <c r="B562" s="11">
        <v>1</v>
      </c>
      <c r="C562" s="11" t="s">
        <v>24</v>
      </c>
      <c r="D562" s="11" t="s">
        <v>1167</v>
      </c>
      <c r="E562" s="11">
        <v>1984</v>
      </c>
      <c r="F562" s="11" t="s">
        <v>2719</v>
      </c>
      <c r="G562" s="11" t="s">
        <v>70</v>
      </c>
      <c r="H562" s="11">
        <v>2023</v>
      </c>
      <c r="I562" s="22">
        <f t="shared" si="51"/>
        <v>992</v>
      </c>
      <c r="J562" s="22">
        <v>992</v>
      </c>
      <c r="K562" s="22"/>
      <c r="L562" s="22"/>
      <c r="M562" s="11" t="s">
        <v>2613</v>
      </c>
      <c r="N562" s="11" t="s">
        <v>34</v>
      </c>
      <c r="O562" s="11" t="s">
        <v>35</v>
      </c>
      <c r="P562" s="11"/>
    </row>
    <row r="563" s="2" customFormat="1" ht="34" customHeight="1" spans="1:16">
      <c r="A563" s="26" t="s">
        <v>2721</v>
      </c>
      <c r="B563" s="11">
        <f>B564</f>
        <v>1</v>
      </c>
      <c r="C563" s="11" t="s">
        <v>20</v>
      </c>
      <c r="D563" s="11" t="s">
        <v>20</v>
      </c>
      <c r="E563" s="11" t="s">
        <v>20</v>
      </c>
      <c r="F563" s="11" t="s">
        <v>20</v>
      </c>
      <c r="G563" s="11" t="s">
        <v>20</v>
      </c>
      <c r="H563" s="11" t="s">
        <v>20</v>
      </c>
      <c r="I563" s="22">
        <f t="shared" si="51"/>
        <v>120.9</v>
      </c>
      <c r="J563" s="22">
        <f t="shared" ref="J563:L563" si="59">J564</f>
        <v>75.9</v>
      </c>
      <c r="K563" s="22">
        <f t="shared" si="59"/>
        <v>45</v>
      </c>
      <c r="L563" s="22">
        <f t="shared" si="59"/>
        <v>0</v>
      </c>
      <c r="M563" s="11" t="s">
        <v>20</v>
      </c>
      <c r="N563" s="11" t="s">
        <v>20</v>
      </c>
      <c r="O563" s="11" t="s">
        <v>20</v>
      </c>
      <c r="P563" s="11"/>
    </row>
    <row r="564" s="4" customFormat="1" ht="45" customHeight="1" spans="1:16">
      <c r="A564" s="26" t="s">
        <v>2716</v>
      </c>
      <c r="B564" s="11">
        <v>1</v>
      </c>
      <c r="C564" s="11" t="s">
        <v>24</v>
      </c>
      <c r="D564" s="11" t="s">
        <v>1167</v>
      </c>
      <c r="E564" s="11">
        <v>403</v>
      </c>
      <c r="F564" s="11" t="s">
        <v>2717</v>
      </c>
      <c r="G564" s="11" t="s">
        <v>70</v>
      </c>
      <c r="H564" s="11">
        <v>2023</v>
      </c>
      <c r="I564" s="22">
        <f t="shared" si="51"/>
        <v>120.9</v>
      </c>
      <c r="J564" s="22">
        <v>75.9</v>
      </c>
      <c r="K564" s="22">
        <v>45</v>
      </c>
      <c r="L564" s="22"/>
      <c r="M564" s="11" t="s">
        <v>2613</v>
      </c>
      <c r="N564" s="11" t="s">
        <v>34</v>
      </c>
      <c r="O564" s="11" t="s">
        <v>35</v>
      </c>
      <c r="P564" s="11"/>
    </row>
    <row r="565" s="3" customFormat="1" ht="34" customHeight="1" spans="1:16">
      <c r="A565" s="26" t="s">
        <v>2724</v>
      </c>
      <c r="B565" s="11"/>
      <c r="C565" s="11" t="s">
        <v>20</v>
      </c>
      <c r="D565" s="11" t="s">
        <v>20</v>
      </c>
      <c r="E565" s="11" t="s">
        <v>20</v>
      </c>
      <c r="F565" s="11" t="s">
        <v>20</v>
      </c>
      <c r="G565" s="11" t="s">
        <v>20</v>
      </c>
      <c r="H565" s="11" t="s">
        <v>20</v>
      </c>
      <c r="I565" s="22">
        <f t="shared" si="51"/>
        <v>0</v>
      </c>
      <c r="J565" s="22"/>
      <c r="K565" s="22"/>
      <c r="L565" s="22"/>
      <c r="M565" s="11" t="s">
        <v>20</v>
      </c>
      <c r="N565" s="11" t="s">
        <v>20</v>
      </c>
      <c r="O565" s="11" t="s">
        <v>20</v>
      </c>
      <c r="P565" s="11"/>
    </row>
    <row r="566" s="3" customFormat="1" ht="34" customHeight="1" spans="1:16">
      <c r="A566" s="26" t="s">
        <v>2725</v>
      </c>
      <c r="B566" s="11">
        <f>B567</f>
        <v>1</v>
      </c>
      <c r="C566" s="11" t="s">
        <v>20</v>
      </c>
      <c r="D566" s="11" t="s">
        <v>20</v>
      </c>
      <c r="E566" s="11" t="s">
        <v>20</v>
      </c>
      <c r="F566" s="11" t="s">
        <v>20</v>
      </c>
      <c r="G566" s="11" t="s">
        <v>20</v>
      </c>
      <c r="H566" s="11" t="s">
        <v>20</v>
      </c>
      <c r="I566" s="22">
        <f t="shared" si="51"/>
        <v>170</v>
      </c>
      <c r="J566" s="22">
        <f t="shared" ref="I566:L566" si="60">J567</f>
        <v>0</v>
      </c>
      <c r="K566" s="22">
        <f t="shared" si="60"/>
        <v>170</v>
      </c>
      <c r="L566" s="22">
        <f t="shared" si="60"/>
        <v>0</v>
      </c>
      <c r="M566" s="11" t="s">
        <v>20</v>
      </c>
      <c r="N566" s="11" t="s">
        <v>20</v>
      </c>
      <c r="O566" s="11" t="s">
        <v>20</v>
      </c>
      <c r="P566" s="11"/>
    </row>
    <row r="567" s="4" customFormat="1" ht="129" customHeight="1" spans="1:16">
      <c r="A567" s="11" t="s">
        <v>2728</v>
      </c>
      <c r="B567" s="11">
        <v>1</v>
      </c>
      <c r="C567" s="11" t="s">
        <v>24</v>
      </c>
      <c r="D567" s="11" t="s">
        <v>74</v>
      </c>
      <c r="E567" s="11">
        <v>1</v>
      </c>
      <c r="F567" s="11" t="s">
        <v>2729</v>
      </c>
      <c r="G567" s="11" t="s">
        <v>2730</v>
      </c>
      <c r="H567" s="11">
        <v>2023</v>
      </c>
      <c r="I567" s="11">
        <f t="shared" si="51"/>
        <v>170</v>
      </c>
      <c r="J567" s="22"/>
      <c r="K567" s="22">
        <v>170</v>
      </c>
      <c r="L567" s="22"/>
      <c r="M567" s="11" t="s">
        <v>2613</v>
      </c>
      <c r="N567" s="11" t="s">
        <v>34</v>
      </c>
      <c r="O567" s="11" t="s">
        <v>35</v>
      </c>
      <c r="P567" s="11"/>
    </row>
    <row r="568" s="3" customFormat="1" ht="34" customHeight="1" spans="1:16">
      <c r="A568" s="11" t="s">
        <v>2734</v>
      </c>
      <c r="B568" s="11">
        <f>B569+B574+B575+B576+B577+B578</f>
        <v>4</v>
      </c>
      <c r="C568" s="11" t="s">
        <v>20</v>
      </c>
      <c r="D568" s="11" t="s">
        <v>20</v>
      </c>
      <c r="E568" s="11" t="s">
        <v>20</v>
      </c>
      <c r="F568" s="11" t="s">
        <v>20</v>
      </c>
      <c r="G568" s="11" t="s">
        <v>20</v>
      </c>
      <c r="H568" s="11" t="s">
        <v>20</v>
      </c>
      <c r="I568" s="22">
        <f t="shared" si="51"/>
        <v>2099.81</v>
      </c>
      <c r="J568" s="22">
        <f t="shared" ref="J568:L568" si="61">J569+J574+J575+J576+J577+J578</f>
        <v>0</v>
      </c>
      <c r="K568" s="22">
        <f t="shared" si="61"/>
        <v>2099.81</v>
      </c>
      <c r="L568" s="22">
        <f t="shared" si="61"/>
        <v>0</v>
      </c>
      <c r="M568" s="11" t="s">
        <v>20</v>
      </c>
      <c r="N568" s="11" t="s">
        <v>20</v>
      </c>
      <c r="O568" s="11" t="s">
        <v>20</v>
      </c>
      <c r="P568" s="11"/>
    </row>
    <row r="569" s="3" customFormat="1" ht="34" customHeight="1" spans="1:16">
      <c r="A569" s="26" t="s">
        <v>2735</v>
      </c>
      <c r="B569" s="11">
        <f>SUM(B570:B573)</f>
        <v>4</v>
      </c>
      <c r="C569" s="11" t="s">
        <v>20</v>
      </c>
      <c r="D569" s="11" t="s">
        <v>20</v>
      </c>
      <c r="E569" s="11" t="s">
        <v>20</v>
      </c>
      <c r="F569" s="11" t="s">
        <v>20</v>
      </c>
      <c r="G569" s="11" t="s">
        <v>20</v>
      </c>
      <c r="H569" s="11" t="s">
        <v>20</v>
      </c>
      <c r="I569" s="22">
        <f t="shared" si="51"/>
        <v>2099.81</v>
      </c>
      <c r="J569" s="22">
        <f t="shared" ref="I569:L569" si="62">SUM(J570:J573)</f>
        <v>0</v>
      </c>
      <c r="K569" s="22">
        <f t="shared" si="62"/>
        <v>2099.81</v>
      </c>
      <c r="L569" s="22">
        <f t="shared" si="62"/>
        <v>0</v>
      </c>
      <c r="M569" s="11" t="s">
        <v>20</v>
      </c>
      <c r="N569" s="11" t="s">
        <v>20</v>
      </c>
      <c r="O569" s="11" t="s">
        <v>20</v>
      </c>
      <c r="P569" s="11"/>
    </row>
    <row r="570" s="4" customFormat="1" ht="63" customHeight="1" spans="1:16">
      <c r="A570" s="26" t="s">
        <v>2737</v>
      </c>
      <c r="B570" s="11">
        <v>1</v>
      </c>
      <c r="C570" s="11" t="s">
        <v>24</v>
      </c>
      <c r="D570" s="11" t="s">
        <v>1167</v>
      </c>
      <c r="E570" s="11">
        <v>20982</v>
      </c>
      <c r="F570" s="11" t="s">
        <v>3254</v>
      </c>
      <c r="G570" s="11" t="s">
        <v>329</v>
      </c>
      <c r="H570" s="11">
        <v>2023</v>
      </c>
      <c r="I570" s="22">
        <f t="shared" si="51"/>
        <v>377.68</v>
      </c>
      <c r="J570" s="22"/>
      <c r="K570" s="22">
        <v>377.68</v>
      </c>
      <c r="L570" s="22"/>
      <c r="M570" s="11" t="s">
        <v>2739</v>
      </c>
      <c r="N570" s="11"/>
      <c r="O570" s="11"/>
      <c r="P570" s="11"/>
    </row>
    <row r="571" s="4" customFormat="1" ht="63" customHeight="1" spans="1:16">
      <c r="A571" s="26" t="s">
        <v>2740</v>
      </c>
      <c r="B571" s="11">
        <v>1</v>
      </c>
      <c r="C571" s="11" t="s">
        <v>24</v>
      </c>
      <c r="D571" s="11" t="s">
        <v>1167</v>
      </c>
      <c r="E571" s="11">
        <v>148450</v>
      </c>
      <c r="F571" s="11" t="s">
        <v>3255</v>
      </c>
      <c r="G571" s="11" t="s">
        <v>329</v>
      </c>
      <c r="H571" s="11">
        <v>2023</v>
      </c>
      <c r="I571" s="22">
        <f t="shared" si="51"/>
        <v>1336.05</v>
      </c>
      <c r="J571" s="22"/>
      <c r="K571" s="22">
        <v>1336.05</v>
      </c>
      <c r="L571" s="22"/>
      <c r="M571" s="11" t="s">
        <v>2739</v>
      </c>
      <c r="N571" s="11"/>
      <c r="O571" s="11"/>
      <c r="P571" s="11"/>
    </row>
    <row r="572" s="4" customFormat="1" ht="63" customHeight="1" spans="1:16">
      <c r="A572" s="26" t="s">
        <v>2742</v>
      </c>
      <c r="B572" s="11">
        <v>1</v>
      </c>
      <c r="C572" s="11" t="s">
        <v>24</v>
      </c>
      <c r="D572" s="11" t="s">
        <v>1167</v>
      </c>
      <c r="E572" s="11">
        <v>3172</v>
      </c>
      <c r="F572" s="11" t="s">
        <v>3256</v>
      </c>
      <c r="G572" s="11" t="s">
        <v>329</v>
      </c>
      <c r="H572" s="11">
        <v>2023</v>
      </c>
      <c r="I572" s="22">
        <f t="shared" si="51"/>
        <v>120.54</v>
      </c>
      <c r="J572" s="22"/>
      <c r="K572" s="22">
        <v>120.54</v>
      </c>
      <c r="L572" s="22"/>
      <c r="M572" s="11" t="s">
        <v>2739</v>
      </c>
      <c r="N572" s="11"/>
      <c r="O572" s="11"/>
      <c r="P572" s="11"/>
    </row>
    <row r="573" s="4" customFormat="1" ht="74" customHeight="1" spans="1:16">
      <c r="A573" s="26" t="s">
        <v>2744</v>
      </c>
      <c r="B573" s="11">
        <v>1</v>
      </c>
      <c r="C573" s="11" t="s">
        <v>24</v>
      </c>
      <c r="D573" s="11" t="s">
        <v>1167</v>
      </c>
      <c r="E573" s="11">
        <v>22128</v>
      </c>
      <c r="F573" s="11" t="s">
        <v>3257</v>
      </c>
      <c r="G573" s="11" t="s">
        <v>329</v>
      </c>
      <c r="H573" s="11">
        <v>2023</v>
      </c>
      <c r="I573" s="22">
        <f t="shared" si="51"/>
        <v>265.54</v>
      </c>
      <c r="J573" s="22"/>
      <c r="K573" s="22">
        <v>265.54</v>
      </c>
      <c r="L573" s="22"/>
      <c r="M573" s="11" t="s">
        <v>2739</v>
      </c>
      <c r="N573" s="11"/>
      <c r="O573" s="11"/>
      <c r="P573" s="11"/>
    </row>
    <row r="574" s="3" customFormat="1" ht="34" customHeight="1" spans="1:16">
      <c r="A574" s="26" t="s">
        <v>2746</v>
      </c>
      <c r="B574" s="11"/>
      <c r="C574" s="11" t="s">
        <v>20</v>
      </c>
      <c r="D574" s="11" t="s">
        <v>20</v>
      </c>
      <c r="E574" s="11" t="s">
        <v>20</v>
      </c>
      <c r="F574" s="11" t="s">
        <v>20</v>
      </c>
      <c r="G574" s="11" t="s">
        <v>20</v>
      </c>
      <c r="H574" s="11" t="s">
        <v>20</v>
      </c>
      <c r="I574" s="22">
        <f t="shared" si="51"/>
        <v>0</v>
      </c>
      <c r="J574" s="22"/>
      <c r="K574" s="22"/>
      <c r="L574" s="22"/>
      <c r="M574" s="11" t="s">
        <v>20</v>
      </c>
      <c r="N574" s="11" t="s">
        <v>20</v>
      </c>
      <c r="O574" s="11" t="s">
        <v>20</v>
      </c>
      <c r="P574" s="11"/>
    </row>
    <row r="575" s="3" customFormat="1" ht="34" customHeight="1" spans="1:16">
      <c r="A575" s="26" t="s">
        <v>2747</v>
      </c>
      <c r="B575" s="11"/>
      <c r="C575" s="11" t="s">
        <v>20</v>
      </c>
      <c r="D575" s="11" t="s">
        <v>20</v>
      </c>
      <c r="E575" s="11" t="s">
        <v>20</v>
      </c>
      <c r="F575" s="11" t="s">
        <v>20</v>
      </c>
      <c r="G575" s="11" t="s">
        <v>20</v>
      </c>
      <c r="H575" s="11" t="s">
        <v>20</v>
      </c>
      <c r="I575" s="22">
        <f t="shared" si="51"/>
        <v>0</v>
      </c>
      <c r="J575" s="22"/>
      <c r="K575" s="22"/>
      <c r="L575" s="22"/>
      <c r="M575" s="11" t="s">
        <v>20</v>
      </c>
      <c r="N575" s="11" t="s">
        <v>20</v>
      </c>
      <c r="O575" s="11" t="s">
        <v>20</v>
      </c>
      <c r="P575" s="11"/>
    </row>
    <row r="576" s="3" customFormat="1" ht="34" customHeight="1" spans="1:16">
      <c r="A576" s="26" t="s">
        <v>2750</v>
      </c>
      <c r="B576" s="11"/>
      <c r="C576" s="11" t="s">
        <v>20</v>
      </c>
      <c r="D576" s="11" t="s">
        <v>20</v>
      </c>
      <c r="E576" s="11" t="s">
        <v>20</v>
      </c>
      <c r="F576" s="11" t="s">
        <v>20</v>
      </c>
      <c r="G576" s="11" t="s">
        <v>20</v>
      </c>
      <c r="H576" s="11" t="s">
        <v>20</v>
      </c>
      <c r="I576" s="22">
        <f t="shared" si="51"/>
        <v>0</v>
      </c>
      <c r="J576" s="22">
        <v>0</v>
      </c>
      <c r="K576" s="22"/>
      <c r="L576" s="22"/>
      <c r="M576" s="11" t="s">
        <v>20</v>
      </c>
      <c r="N576" s="11" t="s">
        <v>20</v>
      </c>
      <c r="O576" s="11" t="s">
        <v>20</v>
      </c>
      <c r="P576" s="11"/>
    </row>
    <row r="577" s="3" customFormat="1" ht="34" customHeight="1" spans="1:16">
      <c r="A577" s="26" t="s">
        <v>2751</v>
      </c>
      <c r="B577" s="11"/>
      <c r="C577" s="11" t="s">
        <v>20</v>
      </c>
      <c r="D577" s="11" t="s">
        <v>20</v>
      </c>
      <c r="E577" s="11" t="s">
        <v>20</v>
      </c>
      <c r="F577" s="11" t="s">
        <v>20</v>
      </c>
      <c r="G577" s="11" t="s">
        <v>20</v>
      </c>
      <c r="H577" s="11" t="s">
        <v>20</v>
      </c>
      <c r="I577" s="22">
        <f t="shared" si="51"/>
        <v>0</v>
      </c>
      <c r="J577" s="22">
        <v>0</v>
      </c>
      <c r="K577" s="22"/>
      <c r="L577" s="22"/>
      <c r="M577" s="11" t="s">
        <v>20</v>
      </c>
      <c r="N577" s="11" t="s">
        <v>20</v>
      </c>
      <c r="O577" s="11" t="s">
        <v>20</v>
      </c>
      <c r="P577" s="11"/>
    </row>
    <row r="578" s="3" customFormat="1" ht="34" customHeight="1" spans="1:16">
      <c r="A578" s="26" t="s">
        <v>2752</v>
      </c>
      <c r="B578" s="11"/>
      <c r="C578" s="11" t="s">
        <v>20</v>
      </c>
      <c r="D578" s="11" t="s">
        <v>20</v>
      </c>
      <c r="E578" s="11" t="s">
        <v>20</v>
      </c>
      <c r="F578" s="11" t="s">
        <v>20</v>
      </c>
      <c r="G578" s="11" t="s">
        <v>20</v>
      </c>
      <c r="H578" s="11" t="s">
        <v>20</v>
      </c>
      <c r="I578" s="22">
        <f t="shared" si="51"/>
        <v>0</v>
      </c>
      <c r="J578" s="22">
        <v>0</v>
      </c>
      <c r="K578" s="22"/>
      <c r="L578" s="22"/>
      <c r="M578" s="11" t="s">
        <v>20</v>
      </c>
      <c r="N578" s="11" t="s">
        <v>20</v>
      </c>
      <c r="O578" s="11" t="s">
        <v>20</v>
      </c>
      <c r="P578" s="11"/>
    </row>
    <row r="579" s="3" customFormat="1" ht="34" customHeight="1" spans="1:16">
      <c r="A579" s="11" t="s">
        <v>2753</v>
      </c>
      <c r="B579" s="11">
        <f>B580+B599+B618+B637+B638</f>
        <v>72</v>
      </c>
      <c r="C579" s="11" t="s">
        <v>20</v>
      </c>
      <c r="D579" s="11" t="s">
        <v>20</v>
      </c>
      <c r="E579" s="11" t="s">
        <v>20</v>
      </c>
      <c r="F579" s="11" t="s">
        <v>20</v>
      </c>
      <c r="G579" s="11" t="s">
        <v>20</v>
      </c>
      <c r="H579" s="11" t="s">
        <v>20</v>
      </c>
      <c r="I579" s="22">
        <f t="shared" si="51"/>
        <v>214.6</v>
      </c>
      <c r="J579" s="22">
        <f>J580+J599+J618+J637+J638</f>
        <v>0</v>
      </c>
      <c r="K579" s="22">
        <f>K580+K599+K618+K637+K638</f>
        <v>214.6</v>
      </c>
      <c r="L579" s="22"/>
      <c r="M579" s="11" t="s">
        <v>20</v>
      </c>
      <c r="N579" s="11" t="s">
        <v>20</v>
      </c>
      <c r="O579" s="11" t="s">
        <v>20</v>
      </c>
      <c r="P579" s="11"/>
    </row>
    <row r="580" s="3" customFormat="1" ht="34" customHeight="1" spans="1:16">
      <c r="A580" s="26" t="s">
        <v>2754</v>
      </c>
      <c r="B580" s="11">
        <f>SUM(B581:B598)</f>
        <v>18</v>
      </c>
      <c r="C580" s="11" t="s">
        <v>20</v>
      </c>
      <c r="D580" s="11" t="s">
        <v>20</v>
      </c>
      <c r="E580" s="11" t="s">
        <v>20</v>
      </c>
      <c r="F580" s="11" t="s">
        <v>20</v>
      </c>
      <c r="G580" s="11" t="s">
        <v>20</v>
      </c>
      <c r="H580" s="11" t="s">
        <v>20</v>
      </c>
      <c r="I580" s="22">
        <f t="shared" si="51"/>
        <v>0</v>
      </c>
      <c r="J580" s="22">
        <f t="shared" ref="I580:L580" si="63">SUM(J581:J598)</f>
        <v>0</v>
      </c>
      <c r="K580" s="22">
        <f t="shared" si="63"/>
        <v>0</v>
      </c>
      <c r="L580" s="22">
        <f t="shared" si="63"/>
        <v>0</v>
      </c>
      <c r="M580" s="11" t="s">
        <v>20</v>
      </c>
      <c r="N580" s="11" t="s">
        <v>20</v>
      </c>
      <c r="O580" s="11" t="s">
        <v>20</v>
      </c>
      <c r="P580" s="11"/>
    </row>
    <row r="581" s="4" customFormat="1" ht="33" customHeight="1" spans="1:16">
      <c r="A581" s="26" t="s">
        <v>3258</v>
      </c>
      <c r="B581" s="11">
        <v>1</v>
      </c>
      <c r="C581" s="11" t="s">
        <v>24</v>
      </c>
      <c r="D581" s="11" t="s">
        <v>1167</v>
      </c>
      <c r="E581" s="11">
        <v>3955</v>
      </c>
      <c r="F581" s="11" t="s">
        <v>3259</v>
      </c>
      <c r="G581" s="11" t="s">
        <v>194</v>
      </c>
      <c r="H581" s="11">
        <v>2023</v>
      </c>
      <c r="I581" s="22">
        <f t="shared" si="51"/>
        <v>0</v>
      </c>
      <c r="J581" s="22"/>
      <c r="K581" s="22"/>
      <c r="L581" s="22"/>
      <c r="M581" s="11" t="s">
        <v>2619</v>
      </c>
      <c r="N581" s="11" t="s">
        <v>42</v>
      </c>
      <c r="O581" s="11" t="s">
        <v>35</v>
      </c>
      <c r="P581" s="11"/>
    </row>
    <row r="582" s="4" customFormat="1" ht="33" customHeight="1" spans="1:16">
      <c r="A582" s="26" t="s">
        <v>3260</v>
      </c>
      <c r="B582" s="11">
        <v>1</v>
      </c>
      <c r="C582" s="11" t="s">
        <v>24</v>
      </c>
      <c r="D582" s="11" t="s">
        <v>1167</v>
      </c>
      <c r="E582" s="11">
        <v>5655</v>
      </c>
      <c r="F582" s="11" t="s">
        <v>3261</v>
      </c>
      <c r="G582" s="11" t="s">
        <v>159</v>
      </c>
      <c r="H582" s="11">
        <v>2023</v>
      </c>
      <c r="I582" s="22">
        <f t="shared" si="51"/>
        <v>0</v>
      </c>
      <c r="J582" s="22"/>
      <c r="K582" s="22"/>
      <c r="L582" s="22"/>
      <c r="M582" s="11" t="s">
        <v>2619</v>
      </c>
      <c r="N582" s="11" t="s">
        <v>42</v>
      </c>
      <c r="O582" s="11" t="s">
        <v>35</v>
      </c>
      <c r="P582" s="11"/>
    </row>
    <row r="583" s="4" customFormat="1" ht="33" customHeight="1" spans="1:16">
      <c r="A583" s="26" t="s">
        <v>3262</v>
      </c>
      <c r="B583" s="11">
        <v>1</v>
      </c>
      <c r="C583" s="11" t="s">
        <v>24</v>
      </c>
      <c r="D583" s="11" t="s">
        <v>1167</v>
      </c>
      <c r="E583" s="11">
        <v>1768</v>
      </c>
      <c r="F583" s="11" t="s">
        <v>3263</v>
      </c>
      <c r="G583" s="11" t="s">
        <v>191</v>
      </c>
      <c r="H583" s="11">
        <v>2023</v>
      </c>
      <c r="I583" s="22">
        <f t="shared" ref="I583:I646" si="64">J583+K583+L583</f>
        <v>0</v>
      </c>
      <c r="J583" s="22"/>
      <c r="K583" s="22"/>
      <c r="L583" s="22"/>
      <c r="M583" s="11" t="s">
        <v>2619</v>
      </c>
      <c r="N583" s="11" t="s">
        <v>42</v>
      </c>
      <c r="O583" s="11" t="s">
        <v>35</v>
      </c>
      <c r="P583" s="11"/>
    </row>
    <row r="584" s="4" customFormat="1" ht="33" customHeight="1" spans="1:16">
      <c r="A584" s="26" t="s">
        <v>3264</v>
      </c>
      <c r="B584" s="11">
        <v>1</v>
      </c>
      <c r="C584" s="11" t="s">
        <v>24</v>
      </c>
      <c r="D584" s="11" t="s">
        <v>1167</v>
      </c>
      <c r="E584" s="11">
        <v>2923</v>
      </c>
      <c r="F584" s="11" t="s">
        <v>3265</v>
      </c>
      <c r="G584" s="11" t="s">
        <v>188</v>
      </c>
      <c r="H584" s="11">
        <v>2023</v>
      </c>
      <c r="I584" s="22">
        <f t="shared" si="64"/>
        <v>0</v>
      </c>
      <c r="J584" s="22"/>
      <c r="K584" s="22"/>
      <c r="L584" s="22"/>
      <c r="M584" s="11" t="s">
        <v>2619</v>
      </c>
      <c r="N584" s="11" t="s">
        <v>42</v>
      </c>
      <c r="O584" s="11" t="s">
        <v>35</v>
      </c>
      <c r="P584" s="11"/>
    </row>
    <row r="585" s="4" customFormat="1" ht="33" customHeight="1" spans="1:16">
      <c r="A585" s="26" t="s">
        <v>3266</v>
      </c>
      <c r="B585" s="11">
        <v>1</v>
      </c>
      <c r="C585" s="11" t="s">
        <v>24</v>
      </c>
      <c r="D585" s="11" t="s">
        <v>1167</v>
      </c>
      <c r="E585" s="11">
        <v>2055</v>
      </c>
      <c r="F585" s="11" t="s">
        <v>3267</v>
      </c>
      <c r="G585" s="11" t="s">
        <v>185</v>
      </c>
      <c r="H585" s="11">
        <v>2023</v>
      </c>
      <c r="I585" s="22">
        <f t="shared" si="64"/>
        <v>0</v>
      </c>
      <c r="J585" s="22"/>
      <c r="K585" s="22"/>
      <c r="L585" s="22"/>
      <c r="M585" s="11" t="s">
        <v>2619</v>
      </c>
      <c r="N585" s="11" t="s">
        <v>42</v>
      </c>
      <c r="O585" s="11" t="s">
        <v>35</v>
      </c>
      <c r="P585" s="11"/>
    </row>
    <row r="586" s="4" customFormat="1" ht="33" customHeight="1" spans="1:16">
      <c r="A586" s="26" t="s">
        <v>3268</v>
      </c>
      <c r="B586" s="11">
        <v>1</v>
      </c>
      <c r="C586" s="11" t="s">
        <v>24</v>
      </c>
      <c r="D586" s="11" t="s">
        <v>1167</v>
      </c>
      <c r="E586" s="11">
        <v>5955</v>
      </c>
      <c r="F586" s="11" t="s">
        <v>3269</v>
      </c>
      <c r="G586" s="11" t="s">
        <v>32</v>
      </c>
      <c r="H586" s="11">
        <v>2023</v>
      </c>
      <c r="I586" s="22">
        <f t="shared" si="64"/>
        <v>0</v>
      </c>
      <c r="J586" s="22"/>
      <c r="K586" s="22"/>
      <c r="L586" s="22"/>
      <c r="M586" s="11" t="s">
        <v>2619</v>
      </c>
      <c r="N586" s="11" t="s">
        <v>42</v>
      </c>
      <c r="O586" s="11" t="s">
        <v>35</v>
      </c>
      <c r="P586" s="11"/>
    </row>
    <row r="587" s="4" customFormat="1" ht="33" customHeight="1" spans="1:16">
      <c r="A587" s="26" t="s">
        <v>3270</v>
      </c>
      <c r="B587" s="11">
        <v>1</v>
      </c>
      <c r="C587" s="11" t="s">
        <v>24</v>
      </c>
      <c r="D587" s="11" t="s">
        <v>1167</v>
      </c>
      <c r="E587" s="11">
        <v>6355</v>
      </c>
      <c r="F587" s="11" t="s">
        <v>3271</v>
      </c>
      <c r="G587" s="11" t="s">
        <v>229</v>
      </c>
      <c r="H587" s="11">
        <v>2023</v>
      </c>
      <c r="I587" s="22">
        <f t="shared" si="64"/>
        <v>0</v>
      </c>
      <c r="J587" s="22"/>
      <c r="K587" s="22"/>
      <c r="L587" s="22"/>
      <c r="M587" s="11" t="s">
        <v>2619</v>
      </c>
      <c r="N587" s="11" t="s">
        <v>42</v>
      </c>
      <c r="O587" s="11" t="s">
        <v>35</v>
      </c>
      <c r="P587" s="11"/>
    </row>
    <row r="588" s="4" customFormat="1" ht="33" customHeight="1" spans="1:16">
      <c r="A588" s="26" t="s">
        <v>3272</v>
      </c>
      <c r="B588" s="11">
        <v>1</v>
      </c>
      <c r="C588" s="11" t="s">
        <v>24</v>
      </c>
      <c r="D588" s="11" t="s">
        <v>1167</v>
      </c>
      <c r="E588" s="11">
        <v>6355</v>
      </c>
      <c r="F588" s="11" t="s">
        <v>3271</v>
      </c>
      <c r="G588" s="11" t="s">
        <v>168</v>
      </c>
      <c r="H588" s="11">
        <v>2023</v>
      </c>
      <c r="I588" s="22">
        <f t="shared" si="64"/>
        <v>0</v>
      </c>
      <c r="J588" s="22"/>
      <c r="K588" s="22"/>
      <c r="L588" s="22"/>
      <c r="M588" s="11" t="s">
        <v>2619</v>
      </c>
      <c r="N588" s="11" t="s">
        <v>42</v>
      </c>
      <c r="O588" s="11" t="s">
        <v>35</v>
      </c>
      <c r="P588" s="11"/>
    </row>
    <row r="589" s="4" customFormat="1" ht="33" customHeight="1" spans="1:16">
      <c r="A589" s="26" t="s">
        <v>3273</v>
      </c>
      <c r="B589" s="11">
        <v>1</v>
      </c>
      <c r="C589" s="11" t="s">
        <v>24</v>
      </c>
      <c r="D589" s="11" t="s">
        <v>1167</v>
      </c>
      <c r="E589" s="11">
        <v>2655</v>
      </c>
      <c r="F589" s="11" t="s">
        <v>3274</v>
      </c>
      <c r="G589" s="11" t="s">
        <v>165</v>
      </c>
      <c r="H589" s="11">
        <v>2023</v>
      </c>
      <c r="I589" s="22">
        <f t="shared" si="64"/>
        <v>0</v>
      </c>
      <c r="J589" s="22"/>
      <c r="K589" s="22"/>
      <c r="L589" s="22"/>
      <c r="M589" s="11" t="s">
        <v>2619</v>
      </c>
      <c r="N589" s="11" t="s">
        <v>42</v>
      </c>
      <c r="O589" s="11" t="s">
        <v>35</v>
      </c>
      <c r="P589" s="11"/>
    </row>
    <row r="590" s="4" customFormat="1" ht="33" customHeight="1" spans="1:16">
      <c r="A590" s="26" t="s">
        <v>3275</v>
      </c>
      <c r="B590" s="11">
        <v>1</v>
      </c>
      <c r="C590" s="11" t="s">
        <v>24</v>
      </c>
      <c r="D590" s="11" t="s">
        <v>1167</v>
      </c>
      <c r="E590" s="11">
        <v>4274</v>
      </c>
      <c r="F590" s="11" t="s">
        <v>3276</v>
      </c>
      <c r="G590" s="11" t="s">
        <v>162</v>
      </c>
      <c r="H590" s="11">
        <v>2023</v>
      </c>
      <c r="I590" s="22">
        <f t="shared" si="64"/>
        <v>0</v>
      </c>
      <c r="J590" s="22"/>
      <c r="K590" s="22"/>
      <c r="L590" s="22"/>
      <c r="M590" s="11" t="s">
        <v>2619</v>
      </c>
      <c r="N590" s="11" t="s">
        <v>42</v>
      </c>
      <c r="O590" s="11" t="s">
        <v>35</v>
      </c>
      <c r="P590" s="11"/>
    </row>
    <row r="591" s="4" customFormat="1" ht="33" customHeight="1" spans="1:16">
      <c r="A591" s="26" t="s">
        <v>3277</v>
      </c>
      <c r="B591" s="11">
        <v>1</v>
      </c>
      <c r="C591" s="11" t="s">
        <v>24</v>
      </c>
      <c r="D591" s="11" t="s">
        <v>1167</v>
      </c>
      <c r="E591" s="11">
        <v>4908</v>
      </c>
      <c r="F591" s="11" t="s">
        <v>3278</v>
      </c>
      <c r="G591" s="11" t="s">
        <v>303</v>
      </c>
      <c r="H591" s="11">
        <v>2023</v>
      </c>
      <c r="I591" s="22">
        <f t="shared" si="64"/>
        <v>0</v>
      </c>
      <c r="J591" s="22"/>
      <c r="K591" s="22"/>
      <c r="L591" s="22"/>
      <c r="M591" s="11" t="s">
        <v>2619</v>
      </c>
      <c r="N591" s="11" t="s">
        <v>42</v>
      </c>
      <c r="O591" s="11" t="s">
        <v>35</v>
      </c>
      <c r="P591" s="11"/>
    </row>
    <row r="592" s="4" customFormat="1" ht="33" customHeight="1" spans="1:16">
      <c r="A592" s="26" t="s">
        <v>3279</v>
      </c>
      <c r="B592" s="11">
        <v>1</v>
      </c>
      <c r="C592" s="11" t="s">
        <v>24</v>
      </c>
      <c r="D592" s="11" t="s">
        <v>1167</v>
      </c>
      <c r="E592" s="11">
        <v>5955</v>
      </c>
      <c r="F592" s="11" t="s">
        <v>3269</v>
      </c>
      <c r="G592" s="11" t="s">
        <v>179</v>
      </c>
      <c r="H592" s="11">
        <v>2023</v>
      </c>
      <c r="I592" s="22">
        <f t="shared" si="64"/>
        <v>0</v>
      </c>
      <c r="J592" s="22"/>
      <c r="K592" s="22"/>
      <c r="L592" s="22"/>
      <c r="M592" s="11" t="s">
        <v>2619</v>
      </c>
      <c r="N592" s="11" t="s">
        <v>42</v>
      </c>
      <c r="O592" s="11" t="s">
        <v>35</v>
      </c>
      <c r="P592" s="11"/>
    </row>
    <row r="593" s="4" customFormat="1" ht="33" customHeight="1" spans="1:16">
      <c r="A593" s="26" t="s">
        <v>3280</v>
      </c>
      <c r="B593" s="11">
        <v>1</v>
      </c>
      <c r="C593" s="11" t="s">
        <v>24</v>
      </c>
      <c r="D593" s="11" t="s">
        <v>1167</v>
      </c>
      <c r="E593" s="11">
        <v>1965</v>
      </c>
      <c r="F593" s="11" t="s">
        <v>3281</v>
      </c>
      <c r="G593" s="11" t="s">
        <v>182</v>
      </c>
      <c r="H593" s="11">
        <v>2023</v>
      </c>
      <c r="I593" s="22">
        <f t="shared" si="64"/>
        <v>0</v>
      </c>
      <c r="J593" s="22"/>
      <c r="K593" s="22"/>
      <c r="L593" s="22"/>
      <c r="M593" s="11" t="s">
        <v>2619</v>
      </c>
      <c r="N593" s="11" t="s">
        <v>42</v>
      </c>
      <c r="O593" s="11" t="s">
        <v>35</v>
      </c>
      <c r="P593" s="11"/>
    </row>
    <row r="594" s="4" customFormat="1" ht="33" customHeight="1" spans="1:16">
      <c r="A594" s="26" t="s">
        <v>3282</v>
      </c>
      <c r="B594" s="11">
        <v>1</v>
      </c>
      <c r="C594" s="11" t="s">
        <v>24</v>
      </c>
      <c r="D594" s="11" t="s">
        <v>1167</v>
      </c>
      <c r="E594" s="11">
        <v>6255</v>
      </c>
      <c r="F594" s="11" t="s">
        <v>3283</v>
      </c>
      <c r="G594" s="11" t="s">
        <v>58</v>
      </c>
      <c r="H594" s="11">
        <v>2023</v>
      </c>
      <c r="I594" s="22">
        <f t="shared" si="64"/>
        <v>0</v>
      </c>
      <c r="J594" s="22"/>
      <c r="K594" s="22"/>
      <c r="L594" s="22"/>
      <c r="M594" s="11" t="s">
        <v>2619</v>
      </c>
      <c r="N594" s="11" t="s">
        <v>42</v>
      </c>
      <c r="O594" s="11" t="s">
        <v>35</v>
      </c>
      <c r="P594" s="11"/>
    </row>
    <row r="595" s="4" customFormat="1" ht="33" customHeight="1" spans="1:16">
      <c r="A595" s="26" t="s">
        <v>3284</v>
      </c>
      <c r="B595" s="11">
        <v>1</v>
      </c>
      <c r="C595" s="11" t="s">
        <v>24</v>
      </c>
      <c r="D595" s="11" t="s">
        <v>1167</v>
      </c>
      <c r="E595" s="11">
        <v>4355</v>
      </c>
      <c r="F595" s="11" t="s">
        <v>3285</v>
      </c>
      <c r="G595" s="11" t="s">
        <v>173</v>
      </c>
      <c r="H595" s="11">
        <v>2023</v>
      </c>
      <c r="I595" s="22">
        <f t="shared" si="64"/>
        <v>0</v>
      </c>
      <c r="J595" s="22"/>
      <c r="K595" s="22"/>
      <c r="L595" s="22"/>
      <c r="M595" s="11" t="s">
        <v>2619</v>
      </c>
      <c r="N595" s="11" t="s">
        <v>42</v>
      </c>
      <c r="O595" s="11" t="s">
        <v>35</v>
      </c>
      <c r="P595" s="11"/>
    </row>
    <row r="596" s="4" customFormat="1" ht="33" customHeight="1" spans="1:16">
      <c r="A596" s="26" t="s">
        <v>3286</v>
      </c>
      <c r="B596" s="11">
        <v>1</v>
      </c>
      <c r="C596" s="11" t="s">
        <v>24</v>
      </c>
      <c r="D596" s="11" t="s">
        <v>1167</v>
      </c>
      <c r="E596" s="11">
        <v>2686</v>
      </c>
      <c r="F596" s="11" t="s">
        <v>3287</v>
      </c>
      <c r="G596" s="11" t="s">
        <v>176</v>
      </c>
      <c r="H596" s="11">
        <v>2023</v>
      </c>
      <c r="I596" s="22">
        <f t="shared" si="64"/>
        <v>0</v>
      </c>
      <c r="J596" s="22"/>
      <c r="K596" s="22"/>
      <c r="L596" s="22"/>
      <c r="M596" s="11" t="s">
        <v>2619</v>
      </c>
      <c r="N596" s="11" t="s">
        <v>42</v>
      </c>
      <c r="O596" s="11" t="s">
        <v>35</v>
      </c>
      <c r="P596" s="11"/>
    </row>
    <row r="597" s="4" customFormat="1" ht="33" customHeight="1" spans="1:16">
      <c r="A597" s="26" t="s">
        <v>3288</v>
      </c>
      <c r="B597" s="11">
        <v>1</v>
      </c>
      <c r="C597" s="11" t="s">
        <v>24</v>
      </c>
      <c r="D597" s="11" t="s">
        <v>1167</v>
      </c>
      <c r="E597" s="11">
        <v>1971</v>
      </c>
      <c r="F597" s="11" t="s">
        <v>3289</v>
      </c>
      <c r="G597" s="11" t="s">
        <v>425</v>
      </c>
      <c r="H597" s="11">
        <v>2023</v>
      </c>
      <c r="I597" s="22">
        <f t="shared" si="64"/>
        <v>0</v>
      </c>
      <c r="J597" s="22"/>
      <c r="K597" s="22"/>
      <c r="L597" s="22"/>
      <c r="M597" s="11" t="s">
        <v>2619</v>
      </c>
      <c r="N597" s="11" t="s">
        <v>42</v>
      </c>
      <c r="O597" s="11" t="s">
        <v>35</v>
      </c>
      <c r="P597" s="11"/>
    </row>
    <row r="598" s="4" customFormat="1" ht="33" customHeight="1" spans="1:16">
      <c r="A598" s="26" t="s">
        <v>3290</v>
      </c>
      <c r="B598" s="11">
        <v>1</v>
      </c>
      <c r="C598" s="11" t="s">
        <v>24</v>
      </c>
      <c r="D598" s="11" t="s">
        <v>1167</v>
      </c>
      <c r="E598" s="11">
        <v>2955</v>
      </c>
      <c r="F598" s="11" t="s">
        <v>3291</v>
      </c>
      <c r="G598" s="11" t="s">
        <v>257</v>
      </c>
      <c r="H598" s="11">
        <v>2023</v>
      </c>
      <c r="I598" s="22">
        <f t="shared" si="64"/>
        <v>0</v>
      </c>
      <c r="J598" s="22"/>
      <c r="K598" s="22"/>
      <c r="L598" s="22"/>
      <c r="M598" s="11" t="s">
        <v>2619</v>
      </c>
      <c r="N598" s="11" t="s">
        <v>42</v>
      </c>
      <c r="O598" s="11" t="s">
        <v>35</v>
      </c>
      <c r="P598" s="11"/>
    </row>
    <row r="599" s="3" customFormat="1" ht="34" customHeight="1" spans="1:16">
      <c r="A599" s="26" t="s">
        <v>2789</v>
      </c>
      <c r="B599" s="11">
        <f>SUM(B600:B617)</f>
        <v>18</v>
      </c>
      <c r="C599" s="11" t="s">
        <v>20</v>
      </c>
      <c r="D599" s="11" t="s">
        <v>20</v>
      </c>
      <c r="E599" s="11" t="s">
        <v>20</v>
      </c>
      <c r="F599" s="11" t="s">
        <v>20</v>
      </c>
      <c r="G599" s="11" t="s">
        <v>20</v>
      </c>
      <c r="H599" s="11" t="s">
        <v>20</v>
      </c>
      <c r="I599" s="22">
        <f t="shared" si="64"/>
        <v>0</v>
      </c>
      <c r="J599" s="22">
        <f t="shared" ref="I599:L599" si="65">SUM(J600:J617)</f>
        <v>0</v>
      </c>
      <c r="K599" s="22">
        <f t="shared" si="65"/>
        <v>0</v>
      </c>
      <c r="L599" s="22">
        <f t="shared" si="65"/>
        <v>0</v>
      </c>
      <c r="M599" s="11" t="s">
        <v>20</v>
      </c>
      <c r="N599" s="11" t="s">
        <v>20</v>
      </c>
      <c r="O599" s="11" t="s">
        <v>20</v>
      </c>
      <c r="P599" s="11"/>
    </row>
    <row r="600" s="4" customFormat="1" ht="30" customHeight="1" spans="1:16">
      <c r="A600" s="26" t="s">
        <v>3292</v>
      </c>
      <c r="B600" s="11">
        <v>1</v>
      </c>
      <c r="C600" s="11" t="s">
        <v>24</v>
      </c>
      <c r="D600" s="11" t="s">
        <v>1167</v>
      </c>
      <c r="E600" s="11">
        <v>287</v>
      </c>
      <c r="F600" s="11" t="s">
        <v>3293</v>
      </c>
      <c r="G600" s="11" t="s">
        <v>194</v>
      </c>
      <c r="H600" s="11">
        <v>2023</v>
      </c>
      <c r="I600" s="22">
        <f t="shared" si="64"/>
        <v>0</v>
      </c>
      <c r="J600" s="22"/>
      <c r="K600" s="22"/>
      <c r="L600" s="22"/>
      <c r="M600" s="11" t="s">
        <v>2619</v>
      </c>
      <c r="N600" s="11" t="s">
        <v>42</v>
      </c>
      <c r="O600" s="11" t="s">
        <v>35</v>
      </c>
      <c r="P600" s="11"/>
    </row>
    <row r="601" s="4" customFormat="1" ht="30" customHeight="1" spans="1:16">
      <c r="A601" s="26" t="s">
        <v>3294</v>
      </c>
      <c r="B601" s="11">
        <v>1</v>
      </c>
      <c r="C601" s="11" t="s">
        <v>24</v>
      </c>
      <c r="D601" s="11" t="s">
        <v>1167</v>
      </c>
      <c r="E601" s="11">
        <v>158</v>
      </c>
      <c r="F601" s="11" t="s">
        <v>3295</v>
      </c>
      <c r="G601" s="11" t="s">
        <v>159</v>
      </c>
      <c r="H601" s="11">
        <v>2023</v>
      </c>
      <c r="I601" s="22">
        <f t="shared" si="64"/>
        <v>0</v>
      </c>
      <c r="J601" s="22"/>
      <c r="K601" s="22"/>
      <c r="L601" s="22"/>
      <c r="M601" s="11" t="s">
        <v>2619</v>
      </c>
      <c r="N601" s="11" t="s">
        <v>42</v>
      </c>
      <c r="O601" s="11" t="s">
        <v>35</v>
      </c>
      <c r="P601" s="11"/>
    </row>
    <row r="602" s="4" customFormat="1" ht="30" customHeight="1" spans="1:16">
      <c r="A602" s="26" t="s">
        <v>3296</v>
      </c>
      <c r="B602" s="11">
        <v>1</v>
      </c>
      <c r="C602" s="11" t="s">
        <v>24</v>
      </c>
      <c r="D602" s="11" t="s">
        <v>1167</v>
      </c>
      <c r="E602" s="11">
        <v>95</v>
      </c>
      <c r="F602" s="11" t="s">
        <v>3297</v>
      </c>
      <c r="G602" s="11" t="s">
        <v>191</v>
      </c>
      <c r="H602" s="11">
        <v>2023</v>
      </c>
      <c r="I602" s="22">
        <f t="shared" si="64"/>
        <v>0</v>
      </c>
      <c r="J602" s="22"/>
      <c r="K602" s="22"/>
      <c r="L602" s="22"/>
      <c r="M602" s="11" t="s">
        <v>2619</v>
      </c>
      <c r="N602" s="11" t="s">
        <v>42</v>
      </c>
      <c r="O602" s="11" t="s">
        <v>35</v>
      </c>
      <c r="P602" s="11"/>
    </row>
    <row r="603" s="4" customFormat="1" ht="30" customHeight="1" spans="1:16">
      <c r="A603" s="26" t="s">
        <v>3298</v>
      </c>
      <c r="B603" s="11">
        <v>1</v>
      </c>
      <c r="C603" s="11" t="s">
        <v>24</v>
      </c>
      <c r="D603" s="11" t="s">
        <v>1167</v>
      </c>
      <c r="E603" s="11">
        <v>215</v>
      </c>
      <c r="F603" s="11" t="s">
        <v>3299</v>
      </c>
      <c r="G603" s="11" t="s">
        <v>188</v>
      </c>
      <c r="H603" s="11">
        <v>2023</v>
      </c>
      <c r="I603" s="22">
        <f t="shared" si="64"/>
        <v>0</v>
      </c>
      <c r="J603" s="22"/>
      <c r="K603" s="22"/>
      <c r="L603" s="22"/>
      <c r="M603" s="11" t="s">
        <v>2619</v>
      </c>
      <c r="N603" s="11" t="s">
        <v>42</v>
      </c>
      <c r="O603" s="11" t="s">
        <v>35</v>
      </c>
      <c r="P603" s="11"/>
    </row>
    <row r="604" s="4" customFormat="1" ht="30" customHeight="1" spans="1:16">
      <c r="A604" s="26" t="s">
        <v>3300</v>
      </c>
      <c r="B604" s="11">
        <v>1</v>
      </c>
      <c r="C604" s="11" t="s">
        <v>24</v>
      </c>
      <c r="D604" s="11" t="s">
        <v>1167</v>
      </c>
      <c r="E604" s="11">
        <v>76</v>
      </c>
      <c r="F604" s="11" t="s">
        <v>3301</v>
      </c>
      <c r="G604" s="11" t="s">
        <v>185</v>
      </c>
      <c r="H604" s="11">
        <v>2023</v>
      </c>
      <c r="I604" s="22">
        <f t="shared" si="64"/>
        <v>0</v>
      </c>
      <c r="J604" s="22"/>
      <c r="K604" s="22"/>
      <c r="L604" s="22"/>
      <c r="M604" s="11" t="s">
        <v>2619</v>
      </c>
      <c r="N604" s="11" t="s">
        <v>42</v>
      </c>
      <c r="O604" s="11" t="s">
        <v>35</v>
      </c>
      <c r="P604" s="11"/>
    </row>
    <row r="605" s="4" customFormat="1" ht="30" customHeight="1" spans="1:16">
      <c r="A605" s="26" t="s">
        <v>3302</v>
      </c>
      <c r="B605" s="11">
        <v>1</v>
      </c>
      <c r="C605" s="11" t="s">
        <v>24</v>
      </c>
      <c r="D605" s="11" t="s">
        <v>1167</v>
      </c>
      <c r="E605" s="11">
        <v>245</v>
      </c>
      <c r="F605" s="11" t="s">
        <v>3303</v>
      </c>
      <c r="G605" s="11" t="s">
        <v>32</v>
      </c>
      <c r="H605" s="11">
        <v>2023</v>
      </c>
      <c r="I605" s="22">
        <f t="shared" si="64"/>
        <v>0</v>
      </c>
      <c r="J605" s="22"/>
      <c r="K605" s="22"/>
      <c r="L605" s="22"/>
      <c r="M605" s="11" t="s">
        <v>2619</v>
      </c>
      <c r="N605" s="11" t="s">
        <v>42</v>
      </c>
      <c r="O605" s="11" t="s">
        <v>35</v>
      </c>
      <c r="P605" s="11"/>
    </row>
    <row r="606" s="4" customFormat="1" ht="30" customHeight="1" spans="1:16">
      <c r="A606" s="26" t="s">
        <v>3304</v>
      </c>
      <c r="B606" s="11">
        <v>1</v>
      </c>
      <c r="C606" s="11" t="s">
        <v>24</v>
      </c>
      <c r="D606" s="11" t="s">
        <v>1167</v>
      </c>
      <c r="E606" s="11">
        <v>110</v>
      </c>
      <c r="F606" s="11" t="s">
        <v>3305</v>
      </c>
      <c r="G606" s="11" t="s">
        <v>229</v>
      </c>
      <c r="H606" s="11">
        <v>2023</v>
      </c>
      <c r="I606" s="22">
        <f t="shared" si="64"/>
        <v>0</v>
      </c>
      <c r="J606" s="22"/>
      <c r="K606" s="22"/>
      <c r="L606" s="22"/>
      <c r="M606" s="11" t="s">
        <v>2619</v>
      </c>
      <c r="N606" s="11" t="s">
        <v>42</v>
      </c>
      <c r="O606" s="11" t="s">
        <v>35</v>
      </c>
      <c r="P606" s="11"/>
    </row>
    <row r="607" s="4" customFormat="1" ht="30" customHeight="1" spans="1:16">
      <c r="A607" s="26" t="s">
        <v>3306</v>
      </c>
      <c r="B607" s="11">
        <v>1</v>
      </c>
      <c r="C607" s="11" t="s">
        <v>24</v>
      </c>
      <c r="D607" s="11" t="s">
        <v>1167</v>
      </c>
      <c r="E607" s="11">
        <v>195</v>
      </c>
      <c r="F607" s="11" t="s">
        <v>3307</v>
      </c>
      <c r="G607" s="11" t="s">
        <v>168</v>
      </c>
      <c r="H607" s="11">
        <v>2023</v>
      </c>
      <c r="I607" s="22">
        <f t="shared" si="64"/>
        <v>0</v>
      </c>
      <c r="J607" s="22"/>
      <c r="K607" s="22"/>
      <c r="L607" s="22"/>
      <c r="M607" s="11" t="s">
        <v>2619</v>
      </c>
      <c r="N607" s="11" t="s">
        <v>42</v>
      </c>
      <c r="O607" s="11" t="s">
        <v>35</v>
      </c>
      <c r="P607" s="11"/>
    </row>
    <row r="608" s="4" customFormat="1" ht="30" customHeight="1" spans="1:16">
      <c r="A608" s="26" t="s">
        <v>3308</v>
      </c>
      <c r="B608" s="11">
        <v>1</v>
      </c>
      <c r="C608" s="11" t="s">
        <v>24</v>
      </c>
      <c r="D608" s="11" t="s">
        <v>1167</v>
      </c>
      <c r="E608" s="11">
        <v>90</v>
      </c>
      <c r="F608" s="11" t="s">
        <v>3309</v>
      </c>
      <c r="G608" s="11" t="s">
        <v>165</v>
      </c>
      <c r="H608" s="11">
        <v>2023</v>
      </c>
      <c r="I608" s="22">
        <f t="shared" si="64"/>
        <v>0</v>
      </c>
      <c r="J608" s="22"/>
      <c r="K608" s="22"/>
      <c r="L608" s="22"/>
      <c r="M608" s="11" t="s">
        <v>2619</v>
      </c>
      <c r="N608" s="11" t="s">
        <v>42</v>
      </c>
      <c r="O608" s="11" t="s">
        <v>35</v>
      </c>
      <c r="P608" s="11"/>
    </row>
    <row r="609" s="4" customFormat="1" ht="30" customHeight="1" spans="1:16">
      <c r="A609" s="26" t="s">
        <v>3310</v>
      </c>
      <c r="B609" s="11">
        <v>1</v>
      </c>
      <c r="C609" s="11" t="s">
        <v>24</v>
      </c>
      <c r="D609" s="11" t="s">
        <v>1167</v>
      </c>
      <c r="E609" s="11">
        <v>144</v>
      </c>
      <c r="F609" s="11" t="s">
        <v>3311</v>
      </c>
      <c r="G609" s="11" t="s">
        <v>162</v>
      </c>
      <c r="H609" s="11">
        <v>2023</v>
      </c>
      <c r="I609" s="22">
        <f t="shared" si="64"/>
        <v>0</v>
      </c>
      <c r="J609" s="22"/>
      <c r="K609" s="22"/>
      <c r="L609" s="22"/>
      <c r="M609" s="11" t="s">
        <v>2619</v>
      </c>
      <c r="N609" s="11" t="s">
        <v>42</v>
      </c>
      <c r="O609" s="11" t="s">
        <v>35</v>
      </c>
      <c r="P609" s="11"/>
    </row>
    <row r="610" s="4" customFormat="1" ht="30" customHeight="1" spans="1:16">
      <c r="A610" s="26" t="s">
        <v>3312</v>
      </c>
      <c r="B610" s="11">
        <v>1</v>
      </c>
      <c r="C610" s="11" t="s">
        <v>24</v>
      </c>
      <c r="D610" s="11" t="s">
        <v>1167</v>
      </c>
      <c r="E610" s="11">
        <v>106</v>
      </c>
      <c r="F610" s="11" t="s">
        <v>3313</v>
      </c>
      <c r="G610" s="11" t="s">
        <v>303</v>
      </c>
      <c r="H610" s="11">
        <v>2023</v>
      </c>
      <c r="I610" s="22">
        <f t="shared" si="64"/>
        <v>0</v>
      </c>
      <c r="J610" s="22"/>
      <c r="K610" s="22"/>
      <c r="L610" s="22"/>
      <c r="M610" s="11" t="s">
        <v>2619</v>
      </c>
      <c r="N610" s="11" t="s">
        <v>42</v>
      </c>
      <c r="O610" s="11" t="s">
        <v>35</v>
      </c>
      <c r="P610" s="11"/>
    </row>
    <row r="611" s="4" customFormat="1" ht="30" customHeight="1" spans="1:16">
      <c r="A611" s="26" t="s">
        <v>3314</v>
      </c>
      <c r="B611" s="11">
        <v>1</v>
      </c>
      <c r="C611" s="11" t="s">
        <v>24</v>
      </c>
      <c r="D611" s="11" t="s">
        <v>1167</v>
      </c>
      <c r="E611" s="11">
        <v>177</v>
      </c>
      <c r="F611" s="11" t="s">
        <v>3315</v>
      </c>
      <c r="G611" s="11" t="s">
        <v>179</v>
      </c>
      <c r="H611" s="11">
        <v>2023</v>
      </c>
      <c r="I611" s="22">
        <f t="shared" si="64"/>
        <v>0</v>
      </c>
      <c r="J611" s="22"/>
      <c r="K611" s="22"/>
      <c r="L611" s="22"/>
      <c r="M611" s="11" t="s">
        <v>2619</v>
      </c>
      <c r="N611" s="11" t="s">
        <v>42</v>
      </c>
      <c r="O611" s="11" t="s">
        <v>35</v>
      </c>
      <c r="P611" s="11"/>
    </row>
    <row r="612" s="4" customFormat="1" ht="30" customHeight="1" spans="1:16">
      <c r="A612" s="26" t="s">
        <v>3316</v>
      </c>
      <c r="B612" s="11">
        <v>1</v>
      </c>
      <c r="C612" s="11" t="s">
        <v>24</v>
      </c>
      <c r="D612" s="11" t="s">
        <v>1167</v>
      </c>
      <c r="E612" s="11">
        <v>94</v>
      </c>
      <c r="F612" s="11" t="s">
        <v>3317</v>
      </c>
      <c r="G612" s="11" t="s">
        <v>182</v>
      </c>
      <c r="H612" s="11">
        <v>2023</v>
      </c>
      <c r="I612" s="22">
        <f t="shared" si="64"/>
        <v>0</v>
      </c>
      <c r="J612" s="22"/>
      <c r="K612" s="22"/>
      <c r="L612" s="22"/>
      <c r="M612" s="11" t="s">
        <v>2619</v>
      </c>
      <c r="N612" s="11" t="s">
        <v>42</v>
      </c>
      <c r="O612" s="11" t="s">
        <v>35</v>
      </c>
      <c r="P612" s="11"/>
    </row>
    <row r="613" s="4" customFormat="1" ht="30" customHeight="1" spans="1:16">
      <c r="A613" s="26" t="s">
        <v>3318</v>
      </c>
      <c r="B613" s="11">
        <v>1</v>
      </c>
      <c r="C613" s="11" t="s">
        <v>24</v>
      </c>
      <c r="D613" s="11" t="s">
        <v>1167</v>
      </c>
      <c r="E613" s="11">
        <v>167</v>
      </c>
      <c r="F613" s="11" t="s">
        <v>3319</v>
      </c>
      <c r="G613" s="11" t="s">
        <v>58</v>
      </c>
      <c r="H613" s="11">
        <v>2023</v>
      </c>
      <c r="I613" s="22">
        <f t="shared" si="64"/>
        <v>0</v>
      </c>
      <c r="J613" s="22"/>
      <c r="K613" s="22"/>
      <c r="L613" s="22"/>
      <c r="M613" s="11" t="s">
        <v>2619</v>
      </c>
      <c r="N613" s="11" t="s">
        <v>42</v>
      </c>
      <c r="O613" s="11" t="s">
        <v>35</v>
      </c>
      <c r="P613" s="11"/>
    </row>
    <row r="614" s="4" customFormat="1" ht="30" customHeight="1" spans="1:16">
      <c r="A614" s="26" t="s">
        <v>3320</v>
      </c>
      <c r="B614" s="11">
        <v>1</v>
      </c>
      <c r="C614" s="11" t="s">
        <v>24</v>
      </c>
      <c r="D614" s="11" t="s">
        <v>1167</v>
      </c>
      <c r="E614" s="11">
        <v>112</v>
      </c>
      <c r="F614" s="11" t="s">
        <v>3321</v>
      </c>
      <c r="G614" s="11" t="s">
        <v>173</v>
      </c>
      <c r="H614" s="11">
        <v>2023</v>
      </c>
      <c r="I614" s="22">
        <f t="shared" si="64"/>
        <v>0</v>
      </c>
      <c r="J614" s="22"/>
      <c r="K614" s="22"/>
      <c r="L614" s="22"/>
      <c r="M614" s="11" t="s">
        <v>2619</v>
      </c>
      <c r="N614" s="11" t="s">
        <v>42</v>
      </c>
      <c r="O614" s="11" t="s">
        <v>35</v>
      </c>
      <c r="P614" s="11"/>
    </row>
    <row r="615" s="4" customFormat="1" ht="30" customHeight="1" spans="1:16">
      <c r="A615" s="26" t="s">
        <v>3322</v>
      </c>
      <c r="B615" s="11">
        <v>1</v>
      </c>
      <c r="C615" s="11" t="s">
        <v>24</v>
      </c>
      <c r="D615" s="11" t="s">
        <v>1167</v>
      </c>
      <c r="E615" s="11">
        <v>70</v>
      </c>
      <c r="F615" s="11" t="s">
        <v>3323</v>
      </c>
      <c r="G615" s="11" t="s">
        <v>176</v>
      </c>
      <c r="H615" s="11">
        <v>2023</v>
      </c>
      <c r="I615" s="22">
        <f t="shared" si="64"/>
        <v>0</v>
      </c>
      <c r="J615" s="22"/>
      <c r="K615" s="22"/>
      <c r="L615" s="22"/>
      <c r="M615" s="11" t="s">
        <v>2619</v>
      </c>
      <c r="N615" s="11" t="s">
        <v>42</v>
      </c>
      <c r="O615" s="11" t="s">
        <v>35</v>
      </c>
      <c r="P615" s="11"/>
    </row>
    <row r="616" s="4" customFormat="1" ht="30" customHeight="1" spans="1:16">
      <c r="A616" s="26" t="s">
        <v>3324</v>
      </c>
      <c r="B616" s="11">
        <v>1</v>
      </c>
      <c r="C616" s="11" t="s">
        <v>24</v>
      </c>
      <c r="D616" s="11" t="s">
        <v>1167</v>
      </c>
      <c r="E616" s="11">
        <v>94</v>
      </c>
      <c r="F616" s="11" t="s">
        <v>3317</v>
      </c>
      <c r="G616" s="11" t="s">
        <v>425</v>
      </c>
      <c r="H616" s="11">
        <v>2023</v>
      </c>
      <c r="I616" s="22">
        <f t="shared" si="64"/>
        <v>0</v>
      </c>
      <c r="J616" s="22"/>
      <c r="K616" s="22"/>
      <c r="L616" s="22"/>
      <c r="M616" s="11" t="s">
        <v>2619</v>
      </c>
      <c r="N616" s="11" t="s">
        <v>42</v>
      </c>
      <c r="O616" s="11" t="s">
        <v>35</v>
      </c>
      <c r="P616" s="11"/>
    </row>
    <row r="617" s="4" customFormat="1" ht="30" customHeight="1" spans="1:16">
      <c r="A617" s="26" t="s">
        <v>3325</v>
      </c>
      <c r="B617" s="11">
        <v>1</v>
      </c>
      <c r="C617" s="11" t="s">
        <v>24</v>
      </c>
      <c r="D617" s="11" t="s">
        <v>1167</v>
      </c>
      <c r="E617" s="11">
        <v>265</v>
      </c>
      <c r="F617" s="11" t="s">
        <v>3326</v>
      </c>
      <c r="G617" s="11" t="s">
        <v>257</v>
      </c>
      <c r="H617" s="11">
        <v>2023</v>
      </c>
      <c r="I617" s="22">
        <f t="shared" si="64"/>
        <v>0</v>
      </c>
      <c r="J617" s="22"/>
      <c r="K617" s="22"/>
      <c r="L617" s="22"/>
      <c r="M617" s="11" t="s">
        <v>2619</v>
      </c>
      <c r="N617" s="11" t="s">
        <v>42</v>
      </c>
      <c r="O617" s="11" t="s">
        <v>35</v>
      </c>
      <c r="P617" s="11"/>
    </row>
    <row r="618" s="3" customFormat="1" ht="34" customHeight="1" spans="1:16">
      <c r="A618" s="26" t="s">
        <v>2827</v>
      </c>
      <c r="B618" s="11">
        <f>SUM(B619:B636)</f>
        <v>18</v>
      </c>
      <c r="C618" s="11" t="s">
        <v>20</v>
      </c>
      <c r="D618" s="11" t="s">
        <v>20</v>
      </c>
      <c r="E618" s="11" t="s">
        <v>20</v>
      </c>
      <c r="F618" s="11" t="s">
        <v>20</v>
      </c>
      <c r="G618" s="11" t="s">
        <v>20</v>
      </c>
      <c r="H618" s="11" t="s">
        <v>20</v>
      </c>
      <c r="I618" s="22">
        <f t="shared" si="64"/>
        <v>214.6</v>
      </c>
      <c r="J618" s="22">
        <f t="shared" ref="I618:L618" si="66">SUM(J619:J636)</f>
        <v>0</v>
      </c>
      <c r="K618" s="22">
        <f t="shared" si="66"/>
        <v>214.6</v>
      </c>
      <c r="L618" s="22">
        <f t="shared" si="66"/>
        <v>0</v>
      </c>
      <c r="M618" s="11" t="s">
        <v>20</v>
      </c>
      <c r="N618" s="11" t="s">
        <v>20</v>
      </c>
      <c r="O618" s="11" t="s">
        <v>20</v>
      </c>
      <c r="P618" s="11"/>
    </row>
    <row r="619" s="4" customFormat="1" ht="45" customHeight="1" spans="1:16">
      <c r="A619" s="26" t="s">
        <v>3327</v>
      </c>
      <c r="B619" s="11">
        <v>1</v>
      </c>
      <c r="C619" s="11" t="s">
        <v>587</v>
      </c>
      <c r="D619" s="11" t="s">
        <v>1167</v>
      </c>
      <c r="E619" s="11">
        <v>1758</v>
      </c>
      <c r="F619" s="11" t="s">
        <v>2830</v>
      </c>
      <c r="G619" s="11" t="s">
        <v>32</v>
      </c>
      <c r="H619" s="11">
        <v>2023</v>
      </c>
      <c r="I619" s="22">
        <f t="shared" si="64"/>
        <v>17.58</v>
      </c>
      <c r="J619" s="22"/>
      <c r="K619" s="22">
        <f t="shared" ref="K619:K636" si="67">E619*100/10000</f>
        <v>17.58</v>
      </c>
      <c r="L619" s="22"/>
      <c r="M619" s="11" t="s">
        <v>1207</v>
      </c>
      <c r="N619" s="11" t="s">
        <v>42</v>
      </c>
      <c r="O619" s="11" t="s">
        <v>35</v>
      </c>
      <c r="P619" s="11"/>
    </row>
    <row r="620" s="4" customFormat="1" ht="45" customHeight="1" spans="1:16">
      <c r="A620" s="26" t="s">
        <v>3328</v>
      </c>
      <c r="B620" s="11">
        <v>1</v>
      </c>
      <c r="C620" s="11" t="s">
        <v>587</v>
      </c>
      <c r="D620" s="11" t="s">
        <v>1167</v>
      </c>
      <c r="E620" s="11">
        <v>756</v>
      </c>
      <c r="F620" s="11" t="s">
        <v>2830</v>
      </c>
      <c r="G620" s="11" t="s">
        <v>257</v>
      </c>
      <c r="H620" s="11">
        <v>2023</v>
      </c>
      <c r="I620" s="22">
        <f t="shared" si="64"/>
        <v>7.56</v>
      </c>
      <c r="J620" s="22"/>
      <c r="K620" s="22">
        <f t="shared" si="67"/>
        <v>7.56</v>
      </c>
      <c r="L620" s="22"/>
      <c r="M620" s="11" t="s">
        <v>1207</v>
      </c>
      <c r="N620" s="11" t="s">
        <v>42</v>
      </c>
      <c r="O620" s="11" t="s">
        <v>35</v>
      </c>
      <c r="P620" s="11"/>
    </row>
    <row r="621" s="4" customFormat="1" ht="45" customHeight="1" spans="1:16">
      <c r="A621" s="26" t="s">
        <v>3329</v>
      </c>
      <c r="B621" s="11">
        <v>1</v>
      </c>
      <c r="C621" s="11" t="s">
        <v>587</v>
      </c>
      <c r="D621" s="11" t="s">
        <v>1167</v>
      </c>
      <c r="E621" s="11">
        <v>566</v>
      </c>
      <c r="F621" s="11" t="s">
        <v>2830</v>
      </c>
      <c r="G621" s="11" t="s">
        <v>185</v>
      </c>
      <c r="H621" s="11">
        <v>2023</v>
      </c>
      <c r="I621" s="22">
        <f t="shared" si="64"/>
        <v>5.66</v>
      </c>
      <c r="J621" s="22"/>
      <c r="K621" s="22">
        <f t="shared" si="67"/>
        <v>5.66</v>
      </c>
      <c r="L621" s="22"/>
      <c r="M621" s="11" t="s">
        <v>1207</v>
      </c>
      <c r="N621" s="11" t="s">
        <v>42</v>
      </c>
      <c r="O621" s="11" t="s">
        <v>35</v>
      </c>
      <c r="P621" s="11"/>
    </row>
    <row r="622" s="4" customFormat="1" ht="45" customHeight="1" spans="1:16">
      <c r="A622" s="26" t="s">
        <v>3330</v>
      </c>
      <c r="B622" s="11">
        <v>1</v>
      </c>
      <c r="C622" s="11" t="s">
        <v>587</v>
      </c>
      <c r="D622" s="11" t="s">
        <v>1167</v>
      </c>
      <c r="E622" s="11">
        <v>452</v>
      </c>
      <c r="F622" s="11" t="s">
        <v>2830</v>
      </c>
      <c r="G622" s="11" t="s">
        <v>425</v>
      </c>
      <c r="H622" s="11">
        <v>2023</v>
      </c>
      <c r="I622" s="22">
        <f t="shared" si="64"/>
        <v>4.52</v>
      </c>
      <c r="J622" s="22"/>
      <c r="K622" s="22">
        <f t="shared" si="67"/>
        <v>4.52</v>
      </c>
      <c r="L622" s="22"/>
      <c r="M622" s="11" t="s">
        <v>1207</v>
      </c>
      <c r="N622" s="11" t="s">
        <v>42</v>
      </c>
      <c r="O622" s="11" t="s">
        <v>35</v>
      </c>
      <c r="P622" s="11"/>
    </row>
    <row r="623" s="4" customFormat="1" ht="45" customHeight="1" spans="1:16">
      <c r="A623" s="26" t="s">
        <v>3331</v>
      </c>
      <c r="B623" s="11">
        <v>1</v>
      </c>
      <c r="C623" s="11" t="s">
        <v>587</v>
      </c>
      <c r="D623" s="11" t="s">
        <v>1167</v>
      </c>
      <c r="E623" s="11">
        <v>463</v>
      </c>
      <c r="F623" s="11" t="s">
        <v>2830</v>
      </c>
      <c r="G623" s="11" t="s">
        <v>191</v>
      </c>
      <c r="H623" s="11">
        <v>2023</v>
      </c>
      <c r="I623" s="22">
        <f t="shared" si="64"/>
        <v>4.63</v>
      </c>
      <c r="J623" s="22"/>
      <c r="K623" s="22">
        <f t="shared" si="67"/>
        <v>4.63</v>
      </c>
      <c r="L623" s="22"/>
      <c r="M623" s="11" t="s">
        <v>1207</v>
      </c>
      <c r="N623" s="11" t="s">
        <v>42</v>
      </c>
      <c r="O623" s="11" t="s">
        <v>35</v>
      </c>
      <c r="P623" s="11"/>
    </row>
    <row r="624" s="4" customFormat="1" ht="45" customHeight="1" spans="1:16">
      <c r="A624" s="26" t="s">
        <v>3332</v>
      </c>
      <c r="B624" s="11">
        <v>1</v>
      </c>
      <c r="C624" s="11" t="s">
        <v>587</v>
      </c>
      <c r="D624" s="11" t="s">
        <v>1167</v>
      </c>
      <c r="E624" s="11">
        <v>1568</v>
      </c>
      <c r="F624" s="11" t="s">
        <v>2830</v>
      </c>
      <c r="G624" s="11" t="s">
        <v>168</v>
      </c>
      <c r="H624" s="11">
        <v>2023</v>
      </c>
      <c r="I624" s="22">
        <f t="shared" si="64"/>
        <v>15.68</v>
      </c>
      <c r="J624" s="22"/>
      <c r="K624" s="22">
        <f t="shared" si="67"/>
        <v>15.68</v>
      </c>
      <c r="L624" s="22"/>
      <c r="M624" s="11" t="s">
        <v>1207</v>
      </c>
      <c r="N624" s="11" t="s">
        <v>42</v>
      </c>
      <c r="O624" s="11" t="s">
        <v>35</v>
      </c>
      <c r="P624" s="11"/>
    </row>
    <row r="625" s="4" customFormat="1" ht="45" customHeight="1" spans="1:16">
      <c r="A625" s="26" t="s">
        <v>3333</v>
      </c>
      <c r="B625" s="11">
        <v>1</v>
      </c>
      <c r="C625" s="11" t="s">
        <v>587</v>
      </c>
      <c r="D625" s="11" t="s">
        <v>1167</v>
      </c>
      <c r="E625" s="11">
        <v>1752</v>
      </c>
      <c r="F625" s="11" t="s">
        <v>2830</v>
      </c>
      <c r="G625" s="11" t="s">
        <v>159</v>
      </c>
      <c r="H625" s="11">
        <v>2023</v>
      </c>
      <c r="I625" s="22">
        <f t="shared" si="64"/>
        <v>17.52</v>
      </c>
      <c r="J625" s="22"/>
      <c r="K625" s="22">
        <f t="shared" si="67"/>
        <v>17.52</v>
      </c>
      <c r="L625" s="22"/>
      <c r="M625" s="11" t="s">
        <v>1207</v>
      </c>
      <c r="N625" s="11" t="s">
        <v>42</v>
      </c>
      <c r="O625" s="11" t="s">
        <v>35</v>
      </c>
      <c r="P625" s="11"/>
    </row>
    <row r="626" s="4" customFormat="1" ht="45" customHeight="1" spans="1:16">
      <c r="A626" s="26" t="s">
        <v>3334</v>
      </c>
      <c r="B626" s="11">
        <v>1</v>
      </c>
      <c r="C626" s="11" t="s">
        <v>587</v>
      </c>
      <c r="D626" s="11" t="s">
        <v>1167</v>
      </c>
      <c r="E626" s="11">
        <v>1339</v>
      </c>
      <c r="F626" s="11" t="s">
        <v>2830</v>
      </c>
      <c r="G626" s="11" t="s">
        <v>194</v>
      </c>
      <c r="H626" s="11">
        <v>2023</v>
      </c>
      <c r="I626" s="22">
        <f t="shared" si="64"/>
        <v>13.39</v>
      </c>
      <c r="J626" s="22"/>
      <c r="K626" s="22">
        <f t="shared" si="67"/>
        <v>13.39</v>
      </c>
      <c r="L626" s="22"/>
      <c r="M626" s="11" t="s">
        <v>1207</v>
      </c>
      <c r="N626" s="11" t="s">
        <v>42</v>
      </c>
      <c r="O626" s="11" t="s">
        <v>35</v>
      </c>
      <c r="P626" s="11"/>
    </row>
    <row r="627" s="4" customFormat="1" ht="45" customHeight="1" spans="1:16">
      <c r="A627" s="26" t="s">
        <v>3335</v>
      </c>
      <c r="B627" s="11">
        <v>1</v>
      </c>
      <c r="C627" s="11" t="s">
        <v>587</v>
      </c>
      <c r="D627" s="11" t="s">
        <v>1167</v>
      </c>
      <c r="E627" s="11">
        <v>1472</v>
      </c>
      <c r="F627" s="11" t="s">
        <v>2830</v>
      </c>
      <c r="G627" s="11" t="s">
        <v>179</v>
      </c>
      <c r="H627" s="11">
        <v>2023</v>
      </c>
      <c r="I627" s="22">
        <f t="shared" si="64"/>
        <v>14.72</v>
      </c>
      <c r="J627" s="22"/>
      <c r="K627" s="22">
        <f t="shared" si="67"/>
        <v>14.72</v>
      </c>
      <c r="L627" s="22"/>
      <c r="M627" s="11" t="s">
        <v>1207</v>
      </c>
      <c r="N627" s="11" t="s">
        <v>42</v>
      </c>
      <c r="O627" s="11" t="s">
        <v>35</v>
      </c>
      <c r="P627" s="11"/>
    </row>
    <row r="628" s="4" customFormat="1" ht="45" customHeight="1" spans="1:16">
      <c r="A628" s="26" t="s">
        <v>3336</v>
      </c>
      <c r="B628" s="11">
        <v>1</v>
      </c>
      <c r="C628" s="11" t="s">
        <v>587</v>
      </c>
      <c r="D628" s="11" t="s">
        <v>1167</v>
      </c>
      <c r="E628" s="11">
        <v>2015</v>
      </c>
      <c r="F628" s="11" t="s">
        <v>2830</v>
      </c>
      <c r="G628" s="11" t="s">
        <v>229</v>
      </c>
      <c r="H628" s="11">
        <v>2023</v>
      </c>
      <c r="I628" s="22">
        <f t="shared" si="64"/>
        <v>20.15</v>
      </c>
      <c r="J628" s="22"/>
      <c r="K628" s="22">
        <f t="shared" si="67"/>
        <v>20.15</v>
      </c>
      <c r="L628" s="22"/>
      <c r="M628" s="11" t="s">
        <v>1207</v>
      </c>
      <c r="N628" s="11" t="s">
        <v>42</v>
      </c>
      <c r="O628" s="11" t="s">
        <v>35</v>
      </c>
      <c r="P628" s="11"/>
    </row>
    <row r="629" s="4" customFormat="1" ht="45" customHeight="1" spans="1:16">
      <c r="A629" s="26" t="s">
        <v>3337</v>
      </c>
      <c r="B629" s="11">
        <v>1</v>
      </c>
      <c r="C629" s="11" t="s">
        <v>587</v>
      </c>
      <c r="D629" s="11" t="s">
        <v>1167</v>
      </c>
      <c r="E629" s="11">
        <v>705</v>
      </c>
      <c r="F629" s="11" t="s">
        <v>2830</v>
      </c>
      <c r="G629" s="11" t="s">
        <v>165</v>
      </c>
      <c r="H629" s="11">
        <v>2023</v>
      </c>
      <c r="I629" s="22">
        <f t="shared" si="64"/>
        <v>7.05</v>
      </c>
      <c r="J629" s="22"/>
      <c r="K629" s="22">
        <f t="shared" si="67"/>
        <v>7.05</v>
      </c>
      <c r="L629" s="22"/>
      <c r="M629" s="11" t="s">
        <v>1207</v>
      </c>
      <c r="N629" s="11" t="s">
        <v>42</v>
      </c>
      <c r="O629" s="11" t="s">
        <v>35</v>
      </c>
      <c r="P629" s="11"/>
    </row>
    <row r="630" s="4" customFormat="1" ht="45" customHeight="1" spans="1:16">
      <c r="A630" s="26" t="s">
        <v>3338</v>
      </c>
      <c r="B630" s="11">
        <v>1</v>
      </c>
      <c r="C630" s="11" t="s">
        <v>587</v>
      </c>
      <c r="D630" s="11" t="s">
        <v>1167</v>
      </c>
      <c r="E630" s="11">
        <v>419</v>
      </c>
      <c r="F630" s="11" t="s">
        <v>2830</v>
      </c>
      <c r="G630" s="11" t="s">
        <v>182</v>
      </c>
      <c r="H630" s="11">
        <v>2023</v>
      </c>
      <c r="I630" s="22">
        <f t="shared" si="64"/>
        <v>4.19</v>
      </c>
      <c r="J630" s="22"/>
      <c r="K630" s="22">
        <f t="shared" si="67"/>
        <v>4.19</v>
      </c>
      <c r="L630" s="22"/>
      <c r="M630" s="11" t="s">
        <v>1207</v>
      </c>
      <c r="N630" s="11" t="s">
        <v>42</v>
      </c>
      <c r="O630" s="11" t="s">
        <v>35</v>
      </c>
      <c r="P630" s="11"/>
    </row>
    <row r="631" s="4" customFormat="1" ht="45" customHeight="1" spans="1:16">
      <c r="A631" s="26" t="s">
        <v>3339</v>
      </c>
      <c r="B631" s="11">
        <v>1</v>
      </c>
      <c r="C631" s="11" t="s">
        <v>587</v>
      </c>
      <c r="D631" s="11" t="s">
        <v>1167</v>
      </c>
      <c r="E631" s="11">
        <v>736</v>
      </c>
      <c r="F631" s="11" t="s">
        <v>2830</v>
      </c>
      <c r="G631" s="11" t="s">
        <v>188</v>
      </c>
      <c r="H631" s="11">
        <v>2023</v>
      </c>
      <c r="I631" s="22">
        <f t="shared" si="64"/>
        <v>7.36</v>
      </c>
      <c r="J631" s="22"/>
      <c r="K631" s="22">
        <f t="shared" si="67"/>
        <v>7.36</v>
      </c>
      <c r="L631" s="22"/>
      <c r="M631" s="11" t="s">
        <v>1207</v>
      </c>
      <c r="N631" s="11" t="s">
        <v>42</v>
      </c>
      <c r="O631" s="11" t="s">
        <v>35</v>
      </c>
      <c r="P631" s="11"/>
    </row>
    <row r="632" s="4" customFormat="1" ht="45" customHeight="1" spans="1:16">
      <c r="A632" s="26" t="s">
        <v>3340</v>
      </c>
      <c r="B632" s="11">
        <v>1</v>
      </c>
      <c r="C632" s="11" t="s">
        <v>587</v>
      </c>
      <c r="D632" s="11" t="s">
        <v>1167</v>
      </c>
      <c r="E632" s="11">
        <v>901</v>
      </c>
      <c r="F632" s="11" t="s">
        <v>2830</v>
      </c>
      <c r="G632" s="11" t="s">
        <v>176</v>
      </c>
      <c r="H632" s="11">
        <v>2023</v>
      </c>
      <c r="I632" s="22">
        <f t="shared" si="64"/>
        <v>9.01</v>
      </c>
      <c r="J632" s="22"/>
      <c r="K632" s="22">
        <f t="shared" si="67"/>
        <v>9.01</v>
      </c>
      <c r="L632" s="22"/>
      <c r="M632" s="11" t="s">
        <v>1207</v>
      </c>
      <c r="N632" s="11" t="s">
        <v>42</v>
      </c>
      <c r="O632" s="11" t="s">
        <v>35</v>
      </c>
      <c r="P632" s="11"/>
    </row>
    <row r="633" s="4" customFormat="1" ht="45" customHeight="1" spans="1:16">
      <c r="A633" s="26" t="s">
        <v>3341</v>
      </c>
      <c r="B633" s="11">
        <v>1</v>
      </c>
      <c r="C633" s="11" t="s">
        <v>587</v>
      </c>
      <c r="D633" s="11" t="s">
        <v>1167</v>
      </c>
      <c r="E633" s="11">
        <v>1494</v>
      </c>
      <c r="F633" s="11" t="s">
        <v>2830</v>
      </c>
      <c r="G633" s="11" t="s">
        <v>2845</v>
      </c>
      <c r="H633" s="11">
        <v>2023</v>
      </c>
      <c r="I633" s="22">
        <f t="shared" si="64"/>
        <v>14.94</v>
      </c>
      <c r="J633" s="22"/>
      <c r="K633" s="22">
        <f t="shared" si="67"/>
        <v>14.94</v>
      </c>
      <c r="L633" s="22"/>
      <c r="M633" s="11" t="s">
        <v>1207</v>
      </c>
      <c r="N633" s="11" t="s">
        <v>42</v>
      </c>
      <c r="O633" s="11" t="s">
        <v>35</v>
      </c>
      <c r="P633" s="11"/>
    </row>
    <row r="634" s="4" customFormat="1" ht="45" customHeight="1" spans="1:16">
      <c r="A634" s="26" t="s">
        <v>3342</v>
      </c>
      <c r="B634" s="11">
        <v>1</v>
      </c>
      <c r="C634" s="11" t="s">
        <v>587</v>
      </c>
      <c r="D634" s="11" t="s">
        <v>1167</v>
      </c>
      <c r="E634" s="11">
        <v>1151</v>
      </c>
      <c r="F634" s="11" t="s">
        <v>2830</v>
      </c>
      <c r="G634" s="11" t="s">
        <v>162</v>
      </c>
      <c r="H634" s="11">
        <v>2023</v>
      </c>
      <c r="I634" s="22">
        <f t="shared" si="64"/>
        <v>11.51</v>
      </c>
      <c r="J634" s="22"/>
      <c r="K634" s="22">
        <f t="shared" si="67"/>
        <v>11.51</v>
      </c>
      <c r="L634" s="22"/>
      <c r="M634" s="11" t="s">
        <v>1207</v>
      </c>
      <c r="N634" s="11" t="s">
        <v>42</v>
      </c>
      <c r="O634" s="11" t="s">
        <v>35</v>
      </c>
      <c r="P634" s="11"/>
    </row>
    <row r="635" s="4" customFormat="1" ht="45" customHeight="1" spans="1:16">
      <c r="A635" s="26" t="s">
        <v>3343</v>
      </c>
      <c r="B635" s="11">
        <v>1</v>
      </c>
      <c r="C635" s="11" t="s">
        <v>587</v>
      </c>
      <c r="D635" s="11" t="s">
        <v>1167</v>
      </c>
      <c r="E635" s="11">
        <v>2340</v>
      </c>
      <c r="F635" s="11" t="s">
        <v>2830</v>
      </c>
      <c r="G635" s="11" t="s">
        <v>58</v>
      </c>
      <c r="H635" s="11">
        <v>2023</v>
      </c>
      <c r="I635" s="22">
        <f t="shared" si="64"/>
        <v>23.4</v>
      </c>
      <c r="J635" s="22"/>
      <c r="K635" s="22">
        <f t="shared" si="67"/>
        <v>23.4</v>
      </c>
      <c r="L635" s="22"/>
      <c r="M635" s="11" t="s">
        <v>1207</v>
      </c>
      <c r="N635" s="11" t="s">
        <v>42</v>
      </c>
      <c r="O635" s="11" t="s">
        <v>35</v>
      </c>
      <c r="P635" s="11"/>
    </row>
    <row r="636" s="4" customFormat="1" ht="45" customHeight="1" spans="1:16">
      <c r="A636" s="26" t="s">
        <v>3344</v>
      </c>
      <c r="B636" s="11">
        <v>1</v>
      </c>
      <c r="C636" s="11" t="s">
        <v>587</v>
      </c>
      <c r="D636" s="11" t="s">
        <v>1167</v>
      </c>
      <c r="E636" s="11">
        <v>1573</v>
      </c>
      <c r="F636" s="11" t="s">
        <v>2830</v>
      </c>
      <c r="G636" s="11" t="s">
        <v>303</v>
      </c>
      <c r="H636" s="11">
        <v>2023</v>
      </c>
      <c r="I636" s="22">
        <f t="shared" si="64"/>
        <v>15.73</v>
      </c>
      <c r="J636" s="22"/>
      <c r="K636" s="22">
        <f t="shared" si="67"/>
        <v>15.73</v>
      </c>
      <c r="L636" s="22"/>
      <c r="M636" s="11" t="s">
        <v>1207</v>
      </c>
      <c r="N636" s="11" t="s">
        <v>42</v>
      </c>
      <c r="O636" s="11" t="s">
        <v>35</v>
      </c>
      <c r="P636" s="11"/>
    </row>
    <row r="637" s="3" customFormat="1" ht="34" customHeight="1" spans="1:16">
      <c r="A637" s="26" t="s">
        <v>2849</v>
      </c>
      <c r="B637" s="11"/>
      <c r="C637" s="11" t="s">
        <v>20</v>
      </c>
      <c r="D637" s="11" t="s">
        <v>20</v>
      </c>
      <c r="E637" s="11" t="s">
        <v>20</v>
      </c>
      <c r="F637" s="11" t="s">
        <v>20</v>
      </c>
      <c r="G637" s="11" t="s">
        <v>20</v>
      </c>
      <c r="H637" s="11" t="s">
        <v>20</v>
      </c>
      <c r="I637" s="22">
        <f t="shared" si="64"/>
        <v>0</v>
      </c>
      <c r="J637" s="22">
        <v>0</v>
      </c>
      <c r="K637" s="22"/>
      <c r="L637" s="22"/>
      <c r="M637" s="11" t="s">
        <v>20</v>
      </c>
      <c r="N637" s="11" t="s">
        <v>20</v>
      </c>
      <c r="O637" s="11" t="s">
        <v>20</v>
      </c>
      <c r="P637" s="11"/>
    </row>
    <row r="638" s="3" customFormat="1" ht="34" customHeight="1" spans="1:16">
      <c r="A638" s="26" t="s">
        <v>2851</v>
      </c>
      <c r="B638" s="11">
        <f>SUM(B639:B656)</f>
        <v>18</v>
      </c>
      <c r="C638" s="11" t="s">
        <v>20</v>
      </c>
      <c r="D638" s="11" t="s">
        <v>20</v>
      </c>
      <c r="E638" s="11" t="s">
        <v>20</v>
      </c>
      <c r="F638" s="11" t="s">
        <v>20</v>
      </c>
      <c r="G638" s="11" t="s">
        <v>20</v>
      </c>
      <c r="H638" s="11" t="s">
        <v>20</v>
      </c>
      <c r="I638" s="22">
        <f t="shared" si="64"/>
        <v>0</v>
      </c>
      <c r="J638" s="22">
        <f t="shared" ref="I638:L638" si="68">SUM(J639:J656)</f>
        <v>0</v>
      </c>
      <c r="K638" s="22">
        <f t="shared" si="68"/>
        <v>0</v>
      </c>
      <c r="L638" s="22">
        <f t="shared" si="68"/>
        <v>0</v>
      </c>
      <c r="M638" s="11" t="s">
        <v>20</v>
      </c>
      <c r="N638" s="11" t="s">
        <v>20</v>
      </c>
      <c r="O638" s="11" t="s">
        <v>20</v>
      </c>
      <c r="P638" s="11"/>
    </row>
    <row r="639" s="4" customFormat="1" ht="28" customHeight="1" spans="1:16">
      <c r="A639" s="57" t="s">
        <v>3345</v>
      </c>
      <c r="B639" s="11">
        <v>1</v>
      </c>
      <c r="C639" s="11" t="s">
        <v>24</v>
      </c>
      <c r="D639" s="11" t="s">
        <v>1167</v>
      </c>
      <c r="E639" s="11">
        <v>1400</v>
      </c>
      <c r="F639" s="11" t="s">
        <v>3346</v>
      </c>
      <c r="G639" s="11" t="s">
        <v>194</v>
      </c>
      <c r="H639" s="11">
        <v>2023</v>
      </c>
      <c r="I639" s="22">
        <f t="shared" si="64"/>
        <v>0</v>
      </c>
      <c r="J639" s="22"/>
      <c r="K639" s="22"/>
      <c r="L639" s="22"/>
      <c r="M639" s="11" t="s">
        <v>2619</v>
      </c>
      <c r="N639" s="11" t="s">
        <v>42</v>
      </c>
      <c r="O639" s="11" t="s">
        <v>35</v>
      </c>
      <c r="P639" s="58"/>
    </row>
    <row r="640" s="4" customFormat="1" ht="28" customHeight="1" spans="1:16">
      <c r="A640" s="57" t="s">
        <v>3347</v>
      </c>
      <c r="B640" s="11">
        <v>1</v>
      </c>
      <c r="C640" s="11" t="s">
        <v>24</v>
      </c>
      <c r="D640" s="11" t="s">
        <v>1167</v>
      </c>
      <c r="E640" s="11">
        <v>1500</v>
      </c>
      <c r="F640" s="11" t="s">
        <v>3348</v>
      </c>
      <c r="G640" s="11" t="s">
        <v>159</v>
      </c>
      <c r="H640" s="11">
        <v>2023</v>
      </c>
      <c r="I640" s="22">
        <f t="shared" si="64"/>
        <v>0</v>
      </c>
      <c r="J640" s="22"/>
      <c r="K640" s="22"/>
      <c r="L640" s="22"/>
      <c r="M640" s="11" t="s">
        <v>2619</v>
      </c>
      <c r="N640" s="11" t="s">
        <v>42</v>
      </c>
      <c r="O640" s="11" t="s">
        <v>35</v>
      </c>
      <c r="P640" s="58"/>
    </row>
    <row r="641" s="4" customFormat="1" ht="28" customHeight="1" spans="1:16">
      <c r="A641" s="57" t="s">
        <v>3349</v>
      </c>
      <c r="B641" s="11">
        <v>1</v>
      </c>
      <c r="C641" s="11" t="s">
        <v>24</v>
      </c>
      <c r="D641" s="11" t="s">
        <v>1167</v>
      </c>
      <c r="E641" s="11">
        <v>800</v>
      </c>
      <c r="F641" s="11" t="s">
        <v>3350</v>
      </c>
      <c r="G641" s="11" t="s">
        <v>191</v>
      </c>
      <c r="H641" s="11">
        <v>2023</v>
      </c>
      <c r="I641" s="22">
        <f t="shared" si="64"/>
        <v>0</v>
      </c>
      <c r="J641" s="22"/>
      <c r="K641" s="22"/>
      <c r="L641" s="22"/>
      <c r="M641" s="11" t="s">
        <v>2619</v>
      </c>
      <c r="N641" s="11" t="s">
        <v>42</v>
      </c>
      <c r="O641" s="11" t="s">
        <v>35</v>
      </c>
      <c r="P641" s="58"/>
    </row>
    <row r="642" s="4" customFormat="1" ht="28" customHeight="1" spans="1:16">
      <c r="A642" s="57" t="s">
        <v>3351</v>
      </c>
      <c r="B642" s="11">
        <v>1</v>
      </c>
      <c r="C642" s="11" t="s">
        <v>24</v>
      </c>
      <c r="D642" s="11" t="s">
        <v>1167</v>
      </c>
      <c r="E642" s="11">
        <v>1000</v>
      </c>
      <c r="F642" s="11" t="s">
        <v>3352</v>
      </c>
      <c r="G642" s="11" t="s">
        <v>188</v>
      </c>
      <c r="H642" s="11">
        <v>2023</v>
      </c>
      <c r="I642" s="22">
        <f t="shared" si="64"/>
        <v>0</v>
      </c>
      <c r="J642" s="22"/>
      <c r="K642" s="22"/>
      <c r="L642" s="22"/>
      <c r="M642" s="11" t="s">
        <v>2619</v>
      </c>
      <c r="N642" s="11" t="s">
        <v>42</v>
      </c>
      <c r="O642" s="11" t="s">
        <v>35</v>
      </c>
      <c r="P642" s="58"/>
    </row>
    <row r="643" s="4" customFormat="1" ht="28" customHeight="1" spans="1:16">
      <c r="A643" s="57" t="s">
        <v>3353</v>
      </c>
      <c r="B643" s="11">
        <v>1</v>
      </c>
      <c r="C643" s="11" t="s">
        <v>24</v>
      </c>
      <c r="D643" s="11" t="s">
        <v>1167</v>
      </c>
      <c r="E643" s="11">
        <v>800</v>
      </c>
      <c r="F643" s="11" t="s">
        <v>3350</v>
      </c>
      <c r="G643" s="11" t="s">
        <v>185</v>
      </c>
      <c r="H643" s="11">
        <v>2023</v>
      </c>
      <c r="I643" s="22">
        <f t="shared" si="64"/>
        <v>0</v>
      </c>
      <c r="J643" s="22"/>
      <c r="K643" s="22"/>
      <c r="L643" s="22"/>
      <c r="M643" s="11" t="s">
        <v>2619</v>
      </c>
      <c r="N643" s="11" t="s">
        <v>42</v>
      </c>
      <c r="O643" s="11" t="s">
        <v>35</v>
      </c>
      <c r="P643" s="58"/>
    </row>
    <row r="644" s="4" customFormat="1" ht="28" customHeight="1" spans="1:16">
      <c r="A644" s="57" t="s">
        <v>3354</v>
      </c>
      <c r="B644" s="11">
        <v>1</v>
      </c>
      <c r="C644" s="11" t="s">
        <v>24</v>
      </c>
      <c r="D644" s="11" t="s">
        <v>1167</v>
      </c>
      <c r="E644" s="11">
        <v>1500</v>
      </c>
      <c r="F644" s="11" t="s">
        <v>3348</v>
      </c>
      <c r="G644" s="11" t="s">
        <v>32</v>
      </c>
      <c r="H644" s="11">
        <v>2023</v>
      </c>
      <c r="I644" s="22">
        <f t="shared" si="64"/>
        <v>0</v>
      </c>
      <c r="J644" s="22"/>
      <c r="K644" s="22"/>
      <c r="L644" s="22"/>
      <c r="M644" s="11" t="s">
        <v>2619</v>
      </c>
      <c r="N644" s="11" t="s">
        <v>42</v>
      </c>
      <c r="O644" s="11" t="s">
        <v>35</v>
      </c>
      <c r="P644" s="58"/>
    </row>
    <row r="645" s="4" customFormat="1" ht="28" customHeight="1" spans="1:16">
      <c r="A645" s="57" t="s">
        <v>3355</v>
      </c>
      <c r="B645" s="11">
        <v>1</v>
      </c>
      <c r="C645" s="11" t="s">
        <v>24</v>
      </c>
      <c r="D645" s="11" t="s">
        <v>1167</v>
      </c>
      <c r="E645" s="11">
        <v>1500</v>
      </c>
      <c r="F645" s="11" t="s">
        <v>3348</v>
      </c>
      <c r="G645" s="11" t="s">
        <v>229</v>
      </c>
      <c r="H645" s="11">
        <v>2023</v>
      </c>
      <c r="I645" s="22">
        <f t="shared" si="64"/>
        <v>0</v>
      </c>
      <c r="J645" s="22"/>
      <c r="K645" s="22"/>
      <c r="L645" s="22"/>
      <c r="M645" s="11" t="s">
        <v>2619</v>
      </c>
      <c r="N645" s="11" t="s">
        <v>42</v>
      </c>
      <c r="O645" s="11" t="s">
        <v>35</v>
      </c>
      <c r="P645" s="58"/>
    </row>
    <row r="646" s="4" customFormat="1" ht="28" customHeight="1" spans="1:16">
      <c r="A646" s="57" t="s">
        <v>3356</v>
      </c>
      <c r="B646" s="11">
        <v>1</v>
      </c>
      <c r="C646" s="11" t="s">
        <v>24</v>
      </c>
      <c r="D646" s="11" t="s">
        <v>1167</v>
      </c>
      <c r="E646" s="11">
        <v>1500</v>
      </c>
      <c r="F646" s="11" t="s">
        <v>3348</v>
      </c>
      <c r="G646" s="11" t="s">
        <v>168</v>
      </c>
      <c r="H646" s="11">
        <v>2023</v>
      </c>
      <c r="I646" s="22">
        <f t="shared" si="64"/>
        <v>0</v>
      </c>
      <c r="J646" s="22"/>
      <c r="K646" s="22"/>
      <c r="L646" s="22"/>
      <c r="M646" s="11" t="s">
        <v>2619</v>
      </c>
      <c r="N646" s="11" t="s">
        <v>42</v>
      </c>
      <c r="O646" s="11" t="s">
        <v>35</v>
      </c>
      <c r="P646" s="58"/>
    </row>
    <row r="647" s="4" customFormat="1" ht="28" customHeight="1" spans="1:16">
      <c r="A647" s="57" t="s">
        <v>3357</v>
      </c>
      <c r="B647" s="11">
        <v>1</v>
      </c>
      <c r="C647" s="11" t="s">
        <v>24</v>
      </c>
      <c r="D647" s="11" t="s">
        <v>1167</v>
      </c>
      <c r="E647" s="11">
        <v>1000</v>
      </c>
      <c r="F647" s="11" t="s">
        <v>3352</v>
      </c>
      <c r="G647" s="11" t="s">
        <v>165</v>
      </c>
      <c r="H647" s="11">
        <v>2023</v>
      </c>
      <c r="I647" s="22">
        <f t="shared" ref="I647:I660" si="69">J647+K647+L647</f>
        <v>0</v>
      </c>
      <c r="J647" s="22"/>
      <c r="K647" s="22"/>
      <c r="L647" s="22"/>
      <c r="M647" s="11" t="s">
        <v>2619</v>
      </c>
      <c r="N647" s="11" t="s">
        <v>42</v>
      </c>
      <c r="O647" s="11" t="s">
        <v>35</v>
      </c>
      <c r="P647" s="58"/>
    </row>
    <row r="648" s="4" customFormat="1" ht="28" customHeight="1" spans="1:16">
      <c r="A648" s="57" t="s">
        <v>3358</v>
      </c>
      <c r="B648" s="11">
        <v>1</v>
      </c>
      <c r="C648" s="11" t="s">
        <v>24</v>
      </c>
      <c r="D648" s="11" t="s">
        <v>1167</v>
      </c>
      <c r="E648" s="11">
        <v>1000</v>
      </c>
      <c r="F648" s="11" t="s">
        <v>3352</v>
      </c>
      <c r="G648" s="11" t="s">
        <v>162</v>
      </c>
      <c r="H648" s="11">
        <v>2023</v>
      </c>
      <c r="I648" s="22">
        <f t="shared" si="69"/>
        <v>0</v>
      </c>
      <c r="J648" s="22"/>
      <c r="K648" s="22"/>
      <c r="L648" s="22"/>
      <c r="M648" s="11" t="s">
        <v>2619</v>
      </c>
      <c r="N648" s="11" t="s">
        <v>42</v>
      </c>
      <c r="O648" s="11" t="s">
        <v>35</v>
      </c>
      <c r="P648" s="58"/>
    </row>
    <row r="649" s="4" customFormat="1" ht="28" customHeight="1" spans="1:16">
      <c r="A649" s="57" t="s">
        <v>3359</v>
      </c>
      <c r="B649" s="11">
        <v>1</v>
      </c>
      <c r="C649" s="11" t="s">
        <v>24</v>
      </c>
      <c r="D649" s="11" t="s">
        <v>1167</v>
      </c>
      <c r="E649" s="11">
        <v>1000</v>
      </c>
      <c r="F649" s="11" t="s">
        <v>3352</v>
      </c>
      <c r="G649" s="11" t="s">
        <v>303</v>
      </c>
      <c r="H649" s="11">
        <v>2023</v>
      </c>
      <c r="I649" s="22">
        <f t="shared" si="69"/>
        <v>0</v>
      </c>
      <c r="J649" s="22"/>
      <c r="K649" s="22"/>
      <c r="L649" s="22"/>
      <c r="M649" s="11" t="s">
        <v>2619</v>
      </c>
      <c r="N649" s="11" t="s">
        <v>42</v>
      </c>
      <c r="O649" s="11" t="s">
        <v>35</v>
      </c>
      <c r="P649" s="58"/>
    </row>
    <row r="650" s="4" customFormat="1" ht="28" customHeight="1" spans="1:16">
      <c r="A650" s="57" t="s">
        <v>3360</v>
      </c>
      <c r="B650" s="11">
        <v>1</v>
      </c>
      <c r="C650" s="11" t="s">
        <v>24</v>
      </c>
      <c r="D650" s="11" t="s">
        <v>1167</v>
      </c>
      <c r="E650" s="11">
        <v>1000</v>
      </c>
      <c r="F650" s="11" t="s">
        <v>3352</v>
      </c>
      <c r="G650" s="11" t="s">
        <v>179</v>
      </c>
      <c r="H650" s="11">
        <v>2023</v>
      </c>
      <c r="I650" s="22">
        <f t="shared" si="69"/>
        <v>0</v>
      </c>
      <c r="J650" s="22"/>
      <c r="K650" s="22"/>
      <c r="L650" s="22"/>
      <c r="M650" s="11" t="s">
        <v>2619</v>
      </c>
      <c r="N650" s="11" t="s">
        <v>42</v>
      </c>
      <c r="O650" s="11" t="s">
        <v>35</v>
      </c>
      <c r="P650" s="58"/>
    </row>
    <row r="651" s="4" customFormat="1" ht="28" customHeight="1" spans="1:16">
      <c r="A651" s="57" t="s">
        <v>3361</v>
      </c>
      <c r="B651" s="11">
        <v>1</v>
      </c>
      <c r="C651" s="11" t="s">
        <v>24</v>
      </c>
      <c r="D651" s="11" t="s">
        <v>1167</v>
      </c>
      <c r="E651" s="11">
        <v>1000</v>
      </c>
      <c r="F651" s="11" t="s">
        <v>3352</v>
      </c>
      <c r="G651" s="11" t="s">
        <v>182</v>
      </c>
      <c r="H651" s="11">
        <v>2023</v>
      </c>
      <c r="I651" s="22">
        <f t="shared" si="69"/>
        <v>0</v>
      </c>
      <c r="J651" s="22"/>
      <c r="K651" s="22"/>
      <c r="L651" s="22"/>
      <c r="M651" s="11" t="s">
        <v>2619</v>
      </c>
      <c r="N651" s="11" t="s">
        <v>42</v>
      </c>
      <c r="O651" s="11" t="s">
        <v>35</v>
      </c>
      <c r="P651" s="58"/>
    </row>
    <row r="652" s="4" customFormat="1" ht="28" customHeight="1" spans="1:16">
      <c r="A652" s="57" t="s">
        <v>3362</v>
      </c>
      <c r="B652" s="11">
        <v>1</v>
      </c>
      <c r="C652" s="11" t="s">
        <v>24</v>
      </c>
      <c r="D652" s="11" t="s">
        <v>1167</v>
      </c>
      <c r="E652" s="11">
        <v>1200</v>
      </c>
      <c r="F652" s="11" t="s">
        <v>3363</v>
      </c>
      <c r="G652" s="11" t="s">
        <v>58</v>
      </c>
      <c r="H652" s="11">
        <v>2023</v>
      </c>
      <c r="I652" s="22">
        <f t="shared" si="69"/>
        <v>0</v>
      </c>
      <c r="J652" s="22"/>
      <c r="K652" s="22"/>
      <c r="L652" s="22"/>
      <c r="M652" s="11" t="s">
        <v>2619</v>
      </c>
      <c r="N652" s="11" t="s">
        <v>42</v>
      </c>
      <c r="O652" s="11" t="s">
        <v>35</v>
      </c>
      <c r="P652" s="58"/>
    </row>
    <row r="653" s="4" customFormat="1" ht="28" customHeight="1" spans="1:16">
      <c r="A653" s="57" t="s">
        <v>3364</v>
      </c>
      <c r="B653" s="11">
        <v>1</v>
      </c>
      <c r="C653" s="11" t="s">
        <v>24</v>
      </c>
      <c r="D653" s="11" t="s">
        <v>1167</v>
      </c>
      <c r="E653" s="11">
        <v>1000</v>
      </c>
      <c r="F653" s="11" t="s">
        <v>3352</v>
      </c>
      <c r="G653" s="11" t="s">
        <v>173</v>
      </c>
      <c r="H653" s="11">
        <v>2023</v>
      </c>
      <c r="I653" s="22">
        <f t="shared" si="69"/>
        <v>0</v>
      </c>
      <c r="J653" s="22"/>
      <c r="K653" s="22"/>
      <c r="L653" s="22"/>
      <c r="M653" s="11" t="s">
        <v>2619</v>
      </c>
      <c r="N653" s="11" t="s">
        <v>42</v>
      </c>
      <c r="O653" s="11" t="s">
        <v>35</v>
      </c>
      <c r="P653" s="58"/>
    </row>
    <row r="654" s="4" customFormat="1" ht="28" customHeight="1" spans="1:16">
      <c r="A654" s="57" t="s">
        <v>3365</v>
      </c>
      <c r="B654" s="11">
        <v>1</v>
      </c>
      <c r="C654" s="11" t="s">
        <v>24</v>
      </c>
      <c r="D654" s="11" t="s">
        <v>1167</v>
      </c>
      <c r="E654" s="11">
        <v>1000</v>
      </c>
      <c r="F654" s="11" t="s">
        <v>3352</v>
      </c>
      <c r="G654" s="11" t="s">
        <v>176</v>
      </c>
      <c r="H654" s="11">
        <v>2023</v>
      </c>
      <c r="I654" s="22">
        <f t="shared" si="69"/>
        <v>0</v>
      </c>
      <c r="J654" s="22"/>
      <c r="K654" s="22"/>
      <c r="L654" s="22"/>
      <c r="M654" s="11" t="s">
        <v>2619</v>
      </c>
      <c r="N654" s="11" t="s">
        <v>42</v>
      </c>
      <c r="O654" s="11" t="s">
        <v>35</v>
      </c>
      <c r="P654" s="58"/>
    </row>
    <row r="655" s="4" customFormat="1" ht="28" customHeight="1" spans="1:16">
      <c r="A655" s="57" t="s">
        <v>3366</v>
      </c>
      <c r="B655" s="11">
        <v>1</v>
      </c>
      <c r="C655" s="11" t="s">
        <v>24</v>
      </c>
      <c r="D655" s="11" t="s">
        <v>1167</v>
      </c>
      <c r="E655" s="11">
        <v>1000</v>
      </c>
      <c r="F655" s="11" t="s">
        <v>3352</v>
      </c>
      <c r="G655" s="11" t="s">
        <v>425</v>
      </c>
      <c r="H655" s="11">
        <v>2023</v>
      </c>
      <c r="I655" s="22">
        <f t="shared" si="69"/>
        <v>0</v>
      </c>
      <c r="J655" s="22"/>
      <c r="K655" s="22"/>
      <c r="L655" s="22"/>
      <c r="M655" s="11" t="s">
        <v>2619</v>
      </c>
      <c r="N655" s="11" t="s">
        <v>42</v>
      </c>
      <c r="O655" s="11" t="s">
        <v>35</v>
      </c>
      <c r="P655" s="58"/>
    </row>
    <row r="656" s="4" customFormat="1" ht="28" customHeight="1" spans="1:16">
      <c r="A656" s="57" t="s">
        <v>3367</v>
      </c>
      <c r="B656" s="11">
        <v>1</v>
      </c>
      <c r="C656" s="11" t="s">
        <v>24</v>
      </c>
      <c r="D656" s="11" t="s">
        <v>1167</v>
      </c>
      <c r="E656" s="11">
        <v>800</v>
      </c>
      <c r="F656" s="11" t="s">
        <v>3350</v>
      </c>
      <c r="G656" s="11" t="s">
        <v>257</v>
      </c>
      <c r="H656" s="11">
        <v>2023</v>
      </c>
      <c r="I656" s="22">
        <f t="shared" si="69"/>
        <v>0</v>
      </c>
      <c r="J656" s="22"/>
      <c r="K656" s="22"/>
      <c r="L656" s="22"/>
      <c r="M656" s="11" t="s">
        <v>2619</v>
      </c>
      <c r="N656" s="11" t="s">
        <v>42</v>
      </c>
      <c r="O656" s="11" t="s">
        <v>35</v>
      </c>
      <c r="P656" s="58"/>
    </row>
    <row r="657" s="3" customFormat="1" ht="34" customHeight="1" spans="1:16">
      <c r="A657" s="10" t="s">
        <v>2875</v>
      </c>
      <c r="B657" s="10">
        <f>B658+B663</f>
        <v>2</v>
      </c>
      <c r="C657" s="10" t="s">
        <v>20</v>
      </c>
      <c r="D657" s="10" t="s">
        <v>20</v>
      </c>
      <c r="E657" s="10" t="s">
        <v>20</v>
      </c>
      <c r="F657" s="10" t="s">
        <v>20</v>
      </c>
      <c r="G657" s="10" t="s">
        <v>20</v>
      </c>
      <c r="H657" s="10" t="s">
        <v>20</v>
      </c>
      <c r="I657" s="20">
        <f t="shared" si="69"/>
        <v>100</v>
      </c>
      <c r="J657" s="20">
        <f>J658+J663</f>
        <v>0</v>
      </c>
      <c r="K657" s="20">
        <f>K658+K663</f>
        <v>100</v>
      </c>
      <c r="L657" s="20"/>
      <c r="M657" s="10" t="s">
        <v>20</v>
      </c>
      <c r="N657" s="10" t="s">
        <v>20</v>
      </c>
      <c r="O657" s="10" t="s">
        <v>20</v>
      </c>
      <c r="P657" s="10"/>
    </row>
    <row r="658" s="3" customFormat="1" ht="34" customHeight="1" spans="1:16">
      <c r="A658" s="26" t="s">
        <v>2876</v>
      </c>
      <c r="B658" s="11">
        <f>SUM(B659:B662)</f>
        <v>2</v>
      </c>
      <c r="C658" s="11" t="s">
        <v>20</v>
      </c>
      <c r="D658" s="11" t="s">
        <v>20</v>
      </c>
      <c r="E658" s="11" t="s">
        <v>20</v>
      </c>
      <c r="F658" s="11" t="s">
        <v>20</v>
      </c>
      <c r="G658" s="11" t="s">
        <v>20</v>
      </c>
      <c r="H658" s="11" t="s">
        <v>20</v>
      </c>
      <c r="I658" s="22">
        <f t="shared" si="69"/>
        <v>100</v>
      </c>
      <c r="J658" s="22">
        <f>J659+J661+J662</f>
        <v>0</v>
      </c>
      <c r="K658" s="22">
        <f>K659+K661+K662</f>
        <v>100</v>
      </c>
      <c r="L658" s="22"/>
      <c r="M658" s="11" t="s">
        <v>20</v>
      </c>
      <c r="N658" s="11" t="s">
        <v>20</v>
      </c>
      <c r="O658" s="11" t="s">
        <v>20</v>
      </c>
      <c r="P658" s="11"/>
    </row>
    <row r="659" s="3" customFormat="1" ht="34" customHeight="1" spans="1:16">
      <c r="A659" s="31" t="s">
        <v>2877</v>
      </c>
      <c r="B659" s="11">
        <f>B660</f>
        <v>1</v>
      </c>
      <c r="C659" s="11" t="s">
        <v>20</v>
      </c>
      <c r="D659" s="11" t="s">
        <v>20</v>
      </c>
      <c r="E659" s="11" t="s">
        <v>20</v>
      </c>
      <c r="F659" s="11" t="s">
        <v>20</v>
      </c>
      <c r="G659" s="11" t="s">
        <v>20</v>
      </c>
      <c r="H659" s="11" t="s">
        <v>20</v>
      </c>
      <c r="I659" s="22">
        <f t="shared" si="69"/>
        <v>100</v>
      </c>
      <c r="J659" s="22">
        <f t="shared" ref="I659:L659" si="70">J660</f>
        <v>0</v>
      </c>
      <c r="K659" s="22">
        <f t="shared" si="70"/>
        <v>100</v>
      </c>
      <c r="L659" s="22">
        <f t="shared" si="70"/>
        <v>0</v>
      </c>
      <c r="M659" s="11" t="s">
        <v>20</v>
      </c>
      <c r="N659" s="11" t="s">
        <v>20</v>
      </c>
      <c r="O659" s="11" t="s">
        <v>20</v>
      </c>
      <c r="P659" s="11"/>
    </row>
    <row r="660" s="4" customFormat="1" ht="134" customHeight="1" spans="1:16">
      <c r="A660" s="11" t="s">
        <v>2879</v>
      </c>
      <c r="B660" s="11">
        <v>1</v>
      </c>
      <c r="C660" s="11" t="s">
        <v>24</v>
      </c>
      <c r="D660" s="11" t="s">
        <v>74</v>
      </c>
      <c r="E660" s="11">
        <v>1</v>
      </c>
      <c r="F660" s="11" t="s">
        <v>3368</v>
      </c>
      <c r="G660" s="11" t="s">
        <v>964</v>
      </c>
      <c r="H660" s="11">
        <v>2023</v>
      </c>
      <c r="I660" s="11">
        <f t="shared" si="69"/>
        <v>100</v>
      </c>
      <c r="J660" s="22"/>
      <c r="K660" s="22">
        <v>100</v>
      </c>
      <c r="L660" s="22"/>
      <c r="M660" s="11" t="s">
        <v>350</v>
      </c>
      <c r="N660" s="11" t="s">
        <v>34</v>
      </c>
      <c r="O660" s="11" t="s">
        <v>35</v>
      </c>
      <c r="P660" s="11"/>
    </row>
    <row r="661" s="3" customFormat="1" ht="34" customHeight="1" spans="1:16">
      <c r="A661" s="31" t="s">
        <v>2881</v>
      </c>
      <c r="B661" s="11"/>
      <c r="C661" s="11" t="s">
        <v>20</v>
      </c>
      <c r="D661" s="11" t="s">
        <v>20</v>
      </c>
      <c r="E661" s="11" t="s">
        <v>20</v>
      </c>
      <c r="F661" s="11" t="s">
        <v>20</v>
      </c>
      <c r="G661" s="11" t="s">
        <v>20</v>
      </c>
      <c r="H661" s="11" t="s">
        <v>20</v>
      </c>
      <c r="I661" s="22">
        <f t="shared" ref="I660:I672" si="71">J661+K661+L661</f>
        <v>0</v>
      </c>
      <c r="J661" s="22">
        <v>0</v>
      </c>
      <c r="K661" s="22"/>
      <c r="L661" s="22"/>
      <c r="M661" s="11" t="s">
        <v>20</v>
      </c>
      <c r="N661" s="11" t="s">
        <v>20</v>
      </c>
      <c r="O661" s="11" t="s">
        <v>20</v>
      </c>
      <c r="P661" s="11"/>
    </row>
    <row r="662" s="3" customFormat="1" ht="34" customHeight="1" spans="1:16">
      <c r="A662" s="31" t="s">
        <v>2883</v>
      </c>
      <c r="B662" s="11"/>
      <c r="C662" s="11" t="s">
        <v>20</v>
      </c>
      <c r="D662" s="11" t="s">
        <v>20</v>
      </c>
      <c r="E662" s="11" t="s">
        <v>20</v>
      </c>
      <c r="F662" s="11" t="s">
        <v>20</v>
      </c>
      <c r="G662" s="11" t="s">
        <v>20</v>
      </c>
      <c r="H662" s="11" t="s">
        <v>20</v>
      </c>
      <c r="I662" s="22">
        <f t="shared" si="71"/>
        <v>0</v>
      </c>
      <c r="J662" s="22">
        <v>0</v>
      </c>
      <c r="K662" s="22"/>
      <c r="L662" s="22"/>
      <c r="M662" s="11" t="s">
        <v>20</v>
      </c>
      <c r="N662" s="11" t="s">
        <v>20</v>
      </c>
      <c r="O662" s="11" t="s">
        <v>20</v>
      </c>
      <c r="P662" s="11"/>
    </row>
    <row r="663" s="3" customFormat="1" ht="34" customHeight="1" spans="1:16">
      <c r="A663" s="26" t="s">
        <v>2885</v>
      </c>
      <c r="B663" s="11">
        <f>SUM(B664:B667)</f>
        <v>0</v>
      </c>
      <c r="C663" s="11" t="s">
        <v>20</v>
      </c>
      <c r="D663" s="11" t="s">
        <v>20</v>
      </c>
      <c r="E663" s="11" t="s">
        <v>20</v>
      </c>
      <c r="F663" s="11" t="s">
        <v>20</v>
      </c>
      <c r="G663" s="11" t="s">
        <v>20</v>
      </c>
      <c r="H663" s="11" t="s">
        <v>20</v>
      </c>
      <c r="I663" s="22">
        <f t="shared" si="71"/>
        <v>0</v>
      </c>
      <c r="J663" s="22">
        <f>SUM(J664:J667)</f>
        <v>0</v>
      </c>
      <c r="K663" s="22"/>
      <c r="L663" s="22"/>
      <c r="M663" s="11" t="s">
        <v>20</v>
      </c>
      <c r="N663" s="11" t="s">
        <v>20</v>
      </c>
      <c r="O663" s="11" t="s">
        <v>20</v>
      </c>
      <c r="P663" s="11"/>
    </row>
    <row r="664" s="3" customFormat="1" ht="34" customHeight="1" spans="1:16">
      <c r="A664" s="31" t="s">
        <v>2886</v>
      </c>
      <c r="B664" s="11"/>
      <c r="C664" s="11" t="s">
        <v>20</v>
      </c>
      <c r="D664" s="11" t="s">
        <v>20</v>
      </c>
      <c r="E664" s="11" t="s">
        <v>20</v>
      </c>
      <c r="F664" s="11" t="s">
        <v>20</v>
      </c>
      <c r="G664" s="11" t="s">
        <v>20</v>
      </c>
      <c r="H664" s="11" t="s">
        <v>20</v>
      </c>
      <c r="I664" s="22">
        <f t="shared" si="71"/>
        <v>0</v>
      </c>
      <c r="J664" s="22">
        <v>0</v>
      </c>
      <c r="K664" s="22"/>
      <c r="L664" s="22"/>
      <c r="M664" s="11" t="s">
        <v>20</v>
      </c>
      <c r="N664" s="11" t="s">
        <v>20</v>
      </c>
      <c r="O664" s="11" t="s">
        <v>20</v>
      </c>
      <c r="P664" s="11"/>
    </row>
    <row r="665" s="3" customFormat="1" ht="34" customHeight="1" spans="1:16">
      <c r="A665" s="31" t="s">
        <v>2887</v>
      </c>
      <c r="B665" s="11"/>
      <c r="C665" s="11" t="s">
        <v>20</v>
      </c>
      <c r="D665" s="11" t="s">
        <v>20</v>
      </c>
      <c r="E665" s="11" t="s">
        <v>20</v>
      </c>
      <c r="F665" s="11" t="s">
        <v>20</v>
      </c>
      <c r="G665" s="11" t="s">
        <v>20</v>
      </c>
      <c r="H665" s="11" t="s">
        <v>20</v>
      </c>
      <c r="I665" s="22">
        <f t="shared" si="71"/>
        <v>0</v>
      </c>
      <c r="J665" s="22">
        <v>0</v>
      </c>
      <c r="K665" s="22"/>
      <c r="L665" s="22"/>
      <c r="M665" s="11" t="s">
        <v>20</v>
      </c>
      <c r="N665" s="11" t="s">
        <v>20</v>
      </c>
      <c r="O665" s="11" t="s">
        <v>20</v>
      </c>
      <c r="P665" s="11"/>
    </row>
    <row r="666" s="3" customFormat="1" ht="34" customHeight="1" spans="1:16">
      <c r="A666" s="31" t="s">
        <v>2888</v>
      </c>
      <c r="B666" s="11"/>
      <c r="C666" s="11" t="s">
        <v>20</v>
      </c>
      <c r="D666" s="11" t="s">
        <v>20</v>
      </c>
      <c r="E666" s="11" t="s">
        <v>20</v>
      </c>
      <c r="F666" s="11" t="s">
        <v>20</v>
      </c>
      <c r="G666" s="11" t="s">
        <v>20</v>
      </c>
      <c r="H666" s="11" t="s">
        <v>20</v>
      </c>
      <c r="I666" s="22">
        <f t="shared" si="71"/>
        <v>0</v>
      </c>
      <c r="J666" s="22"/>
      <c r="K666" s="22"/>
      <c r="L666" s="22"/>
      <c r="M666" s="11" t="s">
        <v>20</v>
      </c>
      <c r="N666" s="11" t="s">
        <v>20</v>
      </c>
      <c r="O666" s="11" t="s">
        <v>20</v>
      </c>
      <c r="P666" s="11"/>
    </row>
    <row r="667" s="3" customFormat="1" ht="34" customHeight="1" spans="1:16">
      <c r="A667" s="31" t="s">
        <v>2889</v>
      </c>
      <c r="B667" s="11"/>
      <c r="C667" s="11" t="s">
        <v>20</v>
      </c>
      <c r="D667" s="11" t="s">
        <v>20</v>
      </c>
      <c r="E667" s="11" t="s">
        <v>20</v>
      </c>
      <c r="F667" s="11" t="s">
        <v>20</v>
      </c>
      <c r="G667" s="11" t="s">
        <v>20</v>
      </c>
      <c r="H667" s="11" t="s">
        <v>20</v>
      </c>
      <c r="I667" s="22">
        <f t="shared" si="71"/>
        <v>0</v>
      </c>
      <c r="J667" s="22">
        <v>0</v>
      </c>
      <c r="K667" s="22"/>
      <c r="L667" s="22"/>
      <c r="M667" s="11" t="s">
        <v>20</v>
      </c>
      <c r="N667" s="11" t="s">
        <v>20</v>
      </c>
      <c r="O667" s="11" t="s">
        <v>20</v>
      </c>
      <c r="P667" s="11"/>
    </row>
    <row r="668" s="3" customFormat="1" ht="34" customHeight="1" spans="1:16">
      <c r="A668" s="10" t="s">
        <v>2890</v>
      </c>
      <c r="B668" s="10">
        <f>B669+B670+B671</f>
        <v>3</v>
      </c>
      <c r="C668" s="10" t="s">
        <v>20</v>
      </c>
      <c r="D668" s="10" t="s">
        <v>20</v>
      </c>
      <c r="E668" s="10" t="s">
        <v>20</v>
      </c>
      <c r="F668" s="10" t="s">
        <v>20</v>
      </c>
      <c r="G668" s="10" t="s">
        <v>20</v>
      </c>
      <c r="H668" s="10" t="s">
        <v>20</v>
      </c>
      <c r="I668" s="20">
        <f t="shared" si="71"/>
        <v>0</v>
      </c>
      <c r="J668" s="20">
        <f>J669+J670+J671</f>
        <v>0</v>
      </c>
      <c r="K668" s="20"/>
      <c r="L668" s="20"/>
      <c r="M668" s="10" t="s">
        <v>20</v>
      </c>
      <c r="N668" s="10" t="s">
        <v>20</v>
      </c>
      <c r="O668" s="10" t="s">
        <v>20</v>
      </c>
      <c r="P668" s="10"/>
    </row>
    <row r="669" s="3" customFormat="1" ht="34" customHeight="1" spans="1:16">
      <c r="A669" s="11" t="s">
        <v>2891</v>
      </c>
      <c r="B669" s="11">
        <v>1</v>
      </c>
      <c r="C669" s="11" t="s">
        <v>20</v>
      </c>
      <c r="D669" s="11" t="s">
        <v>20</v>
      </c>
      <c r="E669" s="11" t="s">
        <v>20</v>
      </c>
      <c r="F669" s="11" t="s">
        <v>20</v>
      </c>
      <c r="G669" s="11" t="s">
        <v>20</v>
      </c>
      <c r="H669" s="11" t="s">
        <v>20</v>
      </c>
      <c r="I669" s="22">
        <f t="shared" si="71"/>
        <v>0</v>
      </c>
      <c r="J669" s="22">
        <v>0</v>
      </c>
      <c r="K669" s="22"/>
      <c r="L669" s="22"/>
      <c r="M669" s="11" t="s">
        <v>20</v>
      </c>
      <c r="N669" s="11" t="s">
        <v>20</v>
      </c>
      <c r="O669" s="11" t="s">
        <v>20</v>
      </c>
      <c r="P669" s="11"/>
    </row>
    <row r="670" s="3" customFormat="1" ht="34" customHeight="1" spans="1:16">
      <c r="A670" s="11" t="s">
        <v>2894</v>
      </c>
      <c r="B670" s="11">
        <v>1</v>
      </c>
      <c r="C670" s="11" t="s">
        <v>20</v>
      </c>
      <c r="D670" s="11" t="s">
        <v>20</v>
      </c>
      <c r="E670" s="11" t="s">
        <v>20</v>
      </c>
      <c r="F670" s="11" t="s">
        <v>20</v>
      </c>
      <c r="G670" s="11" t="s">
        <v>20</v>
      </c>
      <c r="H670" s="11" t="s">
        <v>20</v>
      </c>
      <c r="I670" s="22">
        <f t="shared" si="71"/>
        <v>0</v>
      </c>
      <c r="J670" s="22">
        <v>0</v>
      </c>
      <c r="K670" s="22"/>
      <c r="L670" s="22"/>
      <c r="M670" s="11" t="s">
        <v>20</v>
      </c>
      <c r="N670" s="11" t="s">
        <v>20</v>
      </c>
      <c r="O670" s="11" t="s">
        <v>20</v>
      </c>
      <c r="P670" s="11"/>
    </row>
    <row r="671" s="3" customFormat="1" ht="34" customHeight="1" spans="1:16">
      <c r="A671" s="11" t="s">
        <v>2896</v>
      </c>
      <c r="B671" s="11">
        <v>1</v>
      </c>
      <c r="C671" s="11" t="s">
        <v>20</v>
      </c>
      <c r="D671" s="11" t="s">
        <v>20</v>
      </c>
      <c r="E671" s="11" t="s">
        <v>20</v>
      </c>
      <c r="F671" s="11" t="s">
        <v>20</v>
      </c>
      <c r="G671" s="11" t="s">
        <v>20</v>
      </c>
      <c r="H671" s="11" t="s">
        <v>20</v>
      </c>
      <c r="I671" s="22">
        <f t="shared" si="71"/>
        <v>0</v>
      </c>
      <c r="J671" s="22">
        <v>0</v>
      </c>
      <c r="K671" s="22"/>
      <c r="L671" s="22"/>
      <c r="M671" s="11" t="s">
        <v>20</v>
      </c>
      <c r="N671" s="11" t="s">
        <v>20</v>
      </c>
      <c r="O671" s="11" t="s">
        <v>20</v>
      </c>
      <c r="P671" s="11"/>
    </row>
    <row r="672" s="3" customFormat="1" ht="34" customHeight="1" spans="1:16">
      <c r="A672" s="10" t="s">
        <v>2898</v>
      </c>
      <c r="B672" s="10"/>
      <c r="C672" s="10" t="s">
        <v>20</v>
      </c>
      <c r="D672" s="10" t="s">
        <v>74</v>
      </c>
      <c r="E672" s="10"/>
      <c r="F672" s="10" t="s">
        <v>20</v>
      </c>
      <c r="G672" s="10" t="s">
        <v>20</v>
      </c>
      <c r="H672" s="10" t="s">
        <v>20</v>
      </c>
      <c r="I672" s="20">
        <f t="shared" si="71"/>
        <v>0</v>
      </c>
      <c r="J672" s="20">
        <v>0</v>
      </c>
      <c r="K672" s="20"/>
      <c r="L672" s="20"/>
      <c r="M672" s="10" t="s">
        <v>20</v>
      </c>
      <c r="N672" s="10" t="s">
        <v>20</v>
      </c>
      <c r="O672" s="10" t="s">
        <v>20</v>
      </c>
      <c r="P672" s="10"/>
    </row>
    <row r="673" s="4" customFormat="1" ht="72" customHeight="1" spans="1:16">
      <c r="A673" s="39" t="s">
        <v>2900</v>
      </c>
      <c r="B673" s="40"/>
      <c r="C673" s="40"/>
      <c r="D673" s="40"/>
      <c r="E673" s="40"/>
      <c r="F673" s="40"/>
      <c r="G673" s="40"/>
      <c r="H673" s="40"/>
      <c r="I673" s="40"/>
      <c r="J673" s="40"/>
      <c r="K673" s="40"/>
      <c r="L673" s="40"/>
      <c r="M673" s="40"/>
      <c r="N673" s="40"/>
      <c r="O673" s="40"/>
      <c r="P673" s="41"/>
    </row>
    <row r="674" s="2" customFormat="1" customHeight="1" spans="8:13">
      <c r="H674" s="6"/>
      <c r="I674" s="59"/>
      <c r="J674" s="59"/>
      <c r="K674" s="7"/>
      <c r="L674" s="7"/>
      <c r="M674" s="6"/>
    </row>
  </sheetData>
  <autoFilter ref="A3:P673">
    <extLst/>
  </autoFilter>
  <mergeCells count="16">
    <mergeCell ref="A1:P1"/>
    <mergeCell ref="D2:E2"/>
    <mergeCell ref="I2:K2"/>
    <mergeCell ref="A673:P673"/>
    <mergeCell ref="A2:A3"/>
    <mergeCell ref="A285:A286"/>
    <mergeCell ref="B2:B3"/>
    <mergeCell ref="C2:C3"/>
    <mergeCell ref="F2:F3"/>
    <mergeCell ref="G2:G3"/>
    <mergeCell ref="H2:H3"/>
    <mergeCell ref="M2:M3"/>
    <mergeCell ref="N2:N3"/>
    <mergeCell ref="O2:O3"/>
    <mergeCell ref="P2:P3"/>
    <mergeCell ref="P301:P318"/>
  </mergeCells>
  <conditionalFormatting sqref="A62">
    <cfRule type="duplicateValues" dxfId="0" priority="30"/>
  </conditionalFormatting>
  <conditionalFormatting sqref="A64">
    <cfRule type="duplicateValues" dxfId="0" priority="29"/>
  </conditionalFormatting>
  <conditionalFormatting sqref="A68">
    <cfRule type="duplicateValues" dxfId="0" priority="28"/>
  </conditionalFormatting>
  <conditionalFormatting sqref="A71">
    <cfRule type="duplicateValues" dxfId="0" priority="27"/>
  </conditionalFormatting>
  <conditionalFormatting sqref="A76">
    <cfRule type="duplicateValues" dxfId="0" priority="26"/>
  </conditionalFormatting>
  <conditionalFormatting sqref="A106">
    <cfRule type="duplicateValues" dxfId="0" priority="24"/>
  </conditionalFormatting>
  <conditionalFormatting sqref="F106">
    <cfRule type="duplicateValues" dxfId="0" priority="21"/>
  </conditionalFormatting>
  <conditionalFormatting sqref="A107">
    <cfRule type="duplicateValues" dxfId="0" priority="23"/>
  </conditionalFormatting>
  <conditionalFormatting sqref="A109">
    <cfRule type="duplicateValues" dxfId="0" priority="22"/>
  </conditionalFormatting>
  <conditionalFormatting sqref="A113">
    <cfRule type="duplicateValues" dxfId="0" priority="9"/>
  </conditionalFormatting>
  <conditionalFormatting sqref="A114">
    <cfRule type="duplicateValues" dxfId="0" priority="8"/>
  </conditionalFormatting>
  <conditionalFormatting sqref="F192">
    <cfRule type="duplicateValues" dxfId="0" priority="1"/>
  </conditionalFormatting>
  <conditionalFormatting sqref="A342">
    <cfRule type="duplicateValues" dxfId="0" priority="16"/>
  </conditionalFormatting>
  <conditionalFormatting sqref="A345">
    <cfRule type="duplicateValues" dxfId="0" priority="18"/>
  </conditionalFormatting>
  <conditionalFormatting sqref="A347">
    <cfRule type="duplicateValues" dxfId="0" priority="13"/>
  </conditionalFormatting>
  <conditionalFormatting sqref="A349">
    <cfRule type="duplicateValues" dxfId="0" priority="15"/>
  </conditionalFormatting>
  <conditionalFormatting sqref="A350">
    <cfRule type="duplicateValues" dxfId="0" priority="14"/>
  </conditionalFormatting>
  <conditionalFormatting sqref="A352">
    <cfRule type="duplicateValues" dxfId="0" priority="12"/>
  </conditionalFormatting>
  <conditionalFormatting sqref="A291:A295">
    <cfRule type="duplicateValues" dxfId="0" priority="2"/>
  </conditionalFormatting>
  <conditionalFormatting sqref="A79 A84:A100 A102">
    <cfRule type="duplicateValues" dxfId="0" priority="25"/>
  </conditionalFormatting>
  <conditionalFormatting sqref="A336 A332:A334">
    <cfRule type="duplicateValues" dxfId="0" priority="19"/>
  </conditionalFormatting>
  <conditionalFormatting sqref="A343:A344 A338:A341">
    <cfRule type="duplicateValues" dxfId="0" priority="17"/>
  </conditionalFormatting>
  <dataValidations count="3">
    <dataValidation type="list" allowBlank="1" showInputMessage="1" showErrorMessage="1" sqref="N9 N10 N11 N13 N14 N15 N16 N17 N18 N19 N20 N21 N22 N26 N39 N40 N61 N63 N65 N66 N67 N69 N72 N73 N74 N75 N77 N80 N83 N84 N85 N86 N87 N88 N89 N90 N91 N92 N93 N94 N95 N96 N97 N98 N99 N100 N102 N105 N106 N107 N108 N109 N124 N125 N126 N127 N128 N129 N130 N131 N132 N133 N134 N135 N136 N137 N138 N139 N140 N141 N142 N164 N165 N186 N187 N188 N189 N191 N192 N204 N228 N293 N294 N295 N299 N300 N301 N313 N321 N322 N323 N324 N330 N331 N332 N333 N334 N335 N336 N337 N338 N339 N340 N341 N342 N343 N344 N345 N346 N347 N348 N349 N350 N351 N352 N353 N368 N369 N370 N371 N372 N373 N374 N375 N376 N378 N379 N380 N381 N382 N383 N384 N385 N386 N387 N388 N389 N390 N391 N392 N393 N394 N395 N396 N397 N398 N400 N401 N402 N403 N404 N405 N406 N407 N27:N38 N41:N55 N56:N60 N81:N82 N291:N292 N296:N298 N302:N309 N310:N312 N314:N316 N317:N318 N319:N320">
      <formula1>"经营性,公益性,国有资产,农户"</formula1>
    </dataValidation>
    <dataValidation type="list" allowBlank="1" showInputMessage="1" showErrorMessage="1" sqref="C66 C73 C74 C138 C139 C140 C141 C191 C192 C293 C294 C295 C299 C300 C303 C304 C305 C306 C307 C308 C309 C313 C319 C320 C321 C322 C323 C324 C397 C398 C41:C55 C291:C292 C296:C298 C301:C302 C310:C312 C314:C316 C317:C318">
      <formula1>"新建,改建,扩建"</formula1>
    </dataValidation>
    <dataValidation type="list" allowBlank="1" showInputMessage="1" showErrorMessage="1" sqref="O9 O10 O11 O13 O14 O15 O16 O17 O18 O19 O20 O21 O22 O26 O27 O28 O29 O30 O31 O32 O33 O34 O35 O36 O37 O38 O39 O40 O56 O57 O58 O59 O61 O63 O65 O66 O67 O69 O72 O73 O74 O75 O77 O80 O83 O84 O85 O86 O87 O88 O89 O90 O91 O92 O93 O94 O95 O96 O97 O98 O99 O100 O102 O105 O106 O107 O108 O109 O124 O125 O126 O127 O128 O129 O130 O131 O132 O133 O134 O135 O136 O137 O138 O139 O140 O141 O142 P143 O164 O165 O186 O187 O188 O189 O191 O192 O204 O228 O293 O294 O295 O299 O300 O301 O313 O321 O322 O323 O324 O330 O331 O332 O333 O334 O335 O336 O337 O338 O339 O340 O341 O342 O343 O344 O345 O346 O347 O348 O349 O350 O351 O352 O353 O368 O369 O370 O371 O372 O373 O374 O375 O376 O378 O379 O380 O381 O382 O383 O384 O385 O386 O387 O388 O389 O390 O391 O392 O393 O394 O395 O396 O397 O398 O400 O401 O402 O403 O404 O405 O406 O407 O41:O55 O81:O82 O262:O263 O291:O292 O296:O298 O302:O309 O310:O312 O314:O316 O317:O318 O319:O320 P262:P263">
      <formula1>"已明确,未设置"</formula1>
    </dataValidation>
  </dataValidations>
  <printOptions horizontalCentered="1"/>
  <pageMargins left="0.357638888888889" right="0.357638888888889" top="0.590277777777778" bottom="0.590277777777778" header="0.5" footer="0.5"/>
  <pageSetup paperSize="9" scale="67"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P441"/>
  <sheetViews>
    <sheetView tabSelected="1" view="pageBreakPreview" zoomScaleNormal="100" workbookViewId="0">
      <pane ySplit="3" topLeftCell="A4" activePane="bottomLeft" state="frozen"/>
      <selection/>
      <selection pane="bottomLeft" activeCell="F8" sqref="F8"/>
    </sheetView>
  </sheetViews>
  <sheetFormatPr defaultColWidth="9" defaultRowHeight="14.25"/>
  <cols>
    <col min="1" max="1" width="14.375" style="6" customWidth="1"/>
    <col min="2" max="2" width="5.25" style="6" customWidth="1"/>
    <col min="3" max="3" width="7" style="6" customWidth="1"/>
    <col min="4" max="4" width="6.5" style="6" customWidth="1"/>
    <col min="5" max="5" width="10.9" style="6" customWidth="1"/>
    <col min="6" max="6" width="33.125" style="6" customWidth="1"/>
    <col min="7" max="8" width="10.9" style="6" customWidth="1"/>
    <col min="9" max="10" width="10.9" style="7" customWidth="1"/>
    <col min="11" max="11" width="11.875" style="7" customWidth="1"/>
    <col min="12" max="12" width="11.625" style="7" customWidth="1"/>
    <col min="13" max="16" width="10.9" style="6" customWidth="1"/>
    <col min="17" max="16384" width="9" style="6"/>
  </cols>
  <sheetData>
    <row r="1" s="36" customFormat="1" ht="25.5" spans="1:16">
      <c r="A1" s="8" t="s">
        <v>3369</v>
      </c>
      <c r="B1" s="8"/>
      <c r="C1" s="8"/>
      <c r="D1" s="8"/>
      <c r="E1" s="8"/>
      <c r="F1" s="8"/>
      <c r="G1" s="8"/>
      <c r="H1" s="8"/>
      <c r="I1" s="16"/>
      <c r="J1" s="16"/>
      <c r="K1" s="16"/>
      <c r="L1" s="16"/>
      <c r="M1" s="8"/>
      <c r="N1" s="8"/>
      <c r="O1" s="8"/>
      <c r="P1" s="8"/>
    </row>
    <row r="2" s="2" customFormat="1" ht="21" customHeight="1" spans="1:16">
      <c r="A2" s="9" t="s">
        <v>1</v>
      </c>
      <c r="B2" s="9" t="s">
        <v>2</v>
      </c>
      <c r="C2" s="9" t="s">
        <v>3</v>
      </c>
      <c r="D2" s="9" t="s">
        <v>4</v>
      </c>
      <c r="E2" s="9"/>
      <c r="F2" s="9" t="s">
        <v>5</v>
      </c>
      <c r="G2" s="9" t="s">
        <v>6</v>
      </c>
      <c r="H2" s="9" t="s">
        <v>7</v>
      </c>
      <c r="I2" s="17" t="s">
        <v>8</v>
      </c>
      <c r="J2" s="17"/>
      <c r="K2" s="17"/>
      <c r="L2" s="17"/>
      <c r="M2" s="9" t="s">
        <v>9</v>
      </c>
      <c r="N2" s="9" t="s">
        <v>3370</v>
      </c>
      <c r="O2" s="9" t="s">
        <v>11</v>
      </c>
      <c r="P2" s="9" t="s">
        <v>12</v>
      </c>
    </row>
    <row r="3" s="2" customFormat="1" ht="42" customHeight="1" spans="1:16">
      <c r="A3" s="9"/>
      <c r="B3" s="9"/>
      <c r="C3" s="9"/>
      <c r="D3" s="9" t="s">
        <v>13</v>
      </c>
      <c r="E3" s="9" t="s">
        <v>14</v>
      </c>
      <c r="F3" s="9"/>
      <c r="G3" s="9"/>
      <c r="H3" s="9"/>
      <c r="I3" s="17" t="s">
        <v>15</v>
      </c>
      <c r="J3" s="17" t="s">
        <v>16</v>
      </c>
      <c r="K3" s="17" t="s">
        <v>17</v>
      </c>
      <c r="L3" s="17" t="s">
        <v>18</v>
      </c>
      <c r="M3" s="9"/>
      <c r="N3" s="9"/>
      <c r="O3" s="9"/>
      <c r="P3" s="9"/>
    </row>
    <row r="4" s="3" customFormat="1" ht="37" customHeight="1" spans="1:16">
      <c r="A4" s="9" t="s">
        <v>19</v>
      </c>
      <c r="B4" s="9">
        <f>B5+B158+B211+B217+B258+B301+B313+B426+B436+B440</f>
        <v>322</v>
      </c>
      <c r="C4" s="9" t="s">
        <v>20</v>
      </c>
      <c r="D4" s="9" t="s">
        <v>20</v>
      </c>
      <c r="E4" s="9" t="s">
        <v>20</v>
      </c>
      <c r="F4" s="9" t="s">
        <v>20</v>
      </c>
      <c r="G4" s="9" t="s">
        <v>20</v>
      </c>
      <c r="H4" s="9" t="s">
        <v>20</v>
      </c>
      <c r="I4" s="17">
        <f>J4+K4+L4</f>
        <v>126974.07</v>
      </c>
      <c r="J4" s="17">
        <f>J5+J158+J211+J217+J258+J301+J313+J426+J436+J440</f>
        <v>64634.08</v>
      </c>
      <c r="K4" s="17">
        <f>K5+K158+K211+K217+K258+K301+K313+K426+K436+K440</f>
        <v>62339.99</v>
      </c>
      <c r="L4" s="17">
        <f>L5+L158+L211+L217+L258+L301+L313+L426+L436+L440</f>
        <v>0</v>
      </c>
      <c r="M4" s="9" t="s">
        <v>20</v>
      </c>
      <c r="N4" s="9" t="s">
        <v>20</v>
      </c>
      <c r="O4" s="9" t="s">
        <v>20</v>
      </c>
      <c r="P4" s="37"/>
    </row>
    <row r="5" s="3" customFormat="1" ht="37" customHeight="1" spans="1:16">
      <c r="A5" s="10" t="s">
        <v>21</v>
      </c>
      <c r="B5" s="10">
        <f>B6+B134+B141+B145+B150</f>
        <v>115</v>
      </c>
      <c r="C5" s="10" t="s">
        <v>20</v>
      </c>
      <c r="D5" s="10" t="s">
        <v>20</v>
      </c>
      <c r="E5" s="10" t="s">
        <v>20</v>
      </c>
      <c r="F5" s="10" t="s">
        <v>20</v>
      </c>
      <c r="G5" s="10" t="s">
        <v>20</v>
      </c>
      <c r="H5" s="10" t="s">
        <v>20</v>
      </c>
      <c r="I5" s="20">
        <f t="shared" ref="I5:L5" si="0">I6+I134+I141+I145+I150</f>
        <v>64108.75</v>
      </c>
      <c r="J5" s="20">
        <f t="shared" si="0"/>
        <v>50258.75</v>
      </c>
      <c r="K5" s="20">
        <f t="shared" si="0"/>
        <v>13850</v>
      </c>
      <c r="L5" s="20">
        <f t="shared" si="0"/>
        <v>0</v>
      </c>
      <c r="M5" s="10" t="s">
        <v>20</v>
      </c>
      <c r="N5" s="10" t="s">
        <v>20</v>
      </c>
      <c r="O5" s="10" t="s">
        <v>20</v>
      </c>
      <c r="P5" s="21"/>
    </row>
    <row r="6" s="3" customFormat="1" ht="37" customHeight="1" spans="1:16">
      <c r="A6" s="11" t="s">
        <v>22</v>
      </c>
      <c r="B6" s="11">
        <f>B7+B40+B50+B51+B86+B93+B94+B95</f>
        <v>110</v>
      </c>
      <c r="C6" s="11" t="s">
        <v>20</v>
      </c>
      <c r="D6" s="11" t="s">
        <v>20</v>
      </c>
      <c r="E6" s="11" t="s">
        <v>20</v>
      </c>
      <c r="F6" s="11" t="s">
        <v>20</v>
      </c>
      <c r="G6" s="11" t="s">
        <v>20</v>
      </c>
      <c r="H6" s="11" t="s">
        <v>20</v>
      </c>
      <c r="I6" s="11">
        <f t="shared" ref="I5:I10" si="1">J6+K6+L6</f>
        <v>60864.79</v>
      </c>
      <c r="J6" s="11">
        <f>J7+J40+J50+J51+J86+J93+J94+J95</f>
        <v>47064.79</v>
      </c>
      <c r="K6" s="11">
        <f>K7+K40+K50+K51+K86+K93+K94+K95</f>
        <v>13800</v>
      </c>
      <c r="L6" s="11">
        <f>L7+L40+L50+L51+L86+L93+L94+L95</f>
        <v>0</v>
      </c>
      <c r="M6" s="11" t="s">
        <v>20</v>
      </c>
      <c r="N6" s="11" t="s">
        <v>20</v>
      </c>
      <c r="O6" s="11" t="s">
        <v>20</v>
      </c>
      <c r="P6" s="23"/>
    </row>
    <row r="7" s="3" customFormat="1" ht="37" customHeight="1" spans="1:16">
      <c r="A7" s="11" t="s">
        <v>23</v>
      </c>
      <c r="B7" s="11">
        <f>B8+B9+B23+B25+B29+B34+B38</f>
        <v>25</v>
      </c>
      <c r="C7" s="11" t="s">
        <v>20</v>
      </c>
      <c r="D7" s="11" t="s">
        <v>20</v>
      </c>
      <c r="E7" s="11" t="s">
        <v>20</v>
      </c>
      <c r="F7" s="11" t="s">
        <v>20</v>
      </c>
      <c r="G7" s="11" t="s">
        <v>20</v>
      </c>
      <c r="H7" s="11" t="s">
        <v>20</v>
      </c>
      <c r="I7" s="22">
        <f t="shared" si="1"/>
        <v>18660.01</v>
      </c>
      <c r="J7" s="22">
        <f>J8+J9+J23+J25+J29+J34+J38</f>
        <v>10360.01</v>
      </c>
      <c r="K7" s="22">
        <f>K8+K9+K23+K25+K29+K34+K38</f>
        <v>8300</v>
      </c>
      <c r="L7" s="22">
        <f>L8+L9+L23+L25+L29+L34+L38</f>
        <v>0</v>
      </c>
      <c r="M7" s="11" t="s">
        <v>20</v>
      </c>
      <c r="N7" s="11" t="s">
        <v>20</v>
      </c>
      <c r="O7" s="11" t="s">
        <v>20</v>
      </c>
      <c r="P7" s="11"/>
    </row>
    <row r="8" s="2" customFormat="1" ht="37" customHeight="1" spans="1:16">
      <c r="A8" s="11" t="s">
        <v>2902</v>
      </c>
      <c r="B8" s="11"/>
      <c r="C8" s="11" t="s">
        <v>20</v>
      </c>
      <c r="D8" s="11" t="s">
        <v>20</v>
      </c>
      <c r="E8" s="11" t="s">
        <v>20</v>
      </c>
      <c r="F8" s="11" t="s">
        <v>20</v>
      </c>
      <c r="G8" s="11" t="s">
        <v>20</v>
      </c>
      <c r="H8" s="11" t="s">
        <v>20</v>
      </c>
      <c r="I8" s="22">
        <f t="shared" si="1"/>
        <v>0</v>
      </c>
      <c r="J8" s="22"/>
      <c r="K8" s="22"/>
      <c r="L8" s="22"/>
      <c r="M8" s="11" t="s">
        <v>20</v>
      </c>
      <c r="N8" s="11" t="s">
        <v>20</v>
      </c>
      <c r="O8" s="11" t="s">
        <v>20</v>
      </c>
      <c r="P8" s="11"/>
    </row>
    <row r="9" s="2" customFormat="1" ht="37" customHeight="1" spans="1:16">
      <c r="A9" s="11" t="s">
        <v>100</v>
      </c>
      <c r="B9" s="11">
        <f>SUM(B10:B22)</f>
        <v>13</v>
      </c>
      <c r="C9" s="11" t="s">
        <v>20</v>
      </c>
      <c r="D9" s="11" t="s">
        <v>20</v>
      </c>
      <c r="E9" s="11" t="s">
        <v>20</v>
      </c>
      <c r="F9" s="11" t="s">
        <v>20</v>
      </c>
      <c r="G9" s="11" t="s">
        <v>20</v>
      </c>
      <c r="H9" s="11" t="s">
        <v>20</v>
      </c>
      <c r="I9" s="22">
        <f t="shared" si="1"/>
        <v>1000.01</v>
      </c>
      <c r="J9" s="11">
        <f>SUM(J10:J22)</f>
        <v>1000.01</v>
      </c>
      <c r="K9" s="11">
        <f>SUM(K10:K22)</f>
        <v>0</v>
      </c>
      <c r="L9" s="11">
        <f>SUM(L10:L22)</f>
        <v>0</v>
      </c>
      <c r="M9" s="11" t="s">
        <v>20</v>
      </c>
      <c r="N9" s="11" t="s">
        <v>20</v>
      </c>
      <c r="O9" s="11" t="s">
        <v>20</v>
      </c>
      <c r="P9" s="11"/>
    </row>
    <row r="10" s="4" customFormat="1" ht="54" customHeight="1" spans="1:16">
      <c r="A10" s="11" t="s">
        <v>3371</v>
      </c>
      <c r="B10" s="11">
        <v>1</v>
      </c>
      <c r="C10" s="11" t="s">
        <v>24</v>
      </c>
      <c r="D10" s="11" t="s">
        <v>25</v>
      </c>
      <c r="E10" s="11">
        <v>4.5</v>
      </c>
      <c r="F10" s="11" t="s">
        <v>3372</v>
      </c>
      <c r="G10" s="11" t="s">
        <v>58</v>
      </c>
      <c r="H10" s="11">
        <v>2024</v>
      </c>
      <c r="I10" s="22">
        <f t="shared" si="1"/>
        <v>409.15</v>
      </c>
      <c r="J10" s="22">
        <v>409.15</v>
      </c>
      <c r="K10" s="22"/>
      <c r="L10" s="22"/>
      <c r="M10" s="11" t="s">
        <v>33</v>
      </c>
      <c r="N10" s="11" t="s">
        <v>42</v>
      </c>
      <c r="O10" s="11" t="s">
        <v>35</v>
      </c>
      <c r="P10" s="11"/>
    </row>
    <row r="11" s="4" customFormat="1" ht="54" customHeight="1" spans="1:16">
      <c r="A11" s="11" t="s">
        <v>3373</v>
      </c>
      <c r="B11" s="11">
        <v>1</v>
      </c>
      <c r="C11" s="11" t="s">
        <v>24</v>
      </c>
      <c r="D11" s="11" t="s">
        <v>25</v>
      </c>
      <c r="E11" s="11">
        <v>0.16</v>
      </c>
      <c r="F11" s="11" t="s">
        <v>3374</v>
      </c>
      <c r="G11" s="11" t="s">
        <v>173</v>
      </c>
      <c r="H11" s="11">
        <v>2024</v>
      </c>
      <c r="I11" s="22">
        <f t="shared" ref="I11:I35" si="2">J11+K11+L11</f>
        <v>14.54</v>
      </c>
      <c r="J11" s="22">
        <v>14.54</v>
      </c>
      <c r="K11" s="22"/>
      <c r="L11" s="22"/>
      <c r="M11" s="11" t="s">
        <v>33</v>
      </c>
      <c r="N11" s="11" t="s">
        <v>42</v>
      </c>
      <c r="O11" s="11" t="s">
        <v>35</v>
      </c>
      <c r="P11" s="11"/>
    </row>
    <row r="12" s="4" customFormat="1" ht="54" customHeight="1" spans="1:16">
      <c r="A12" s="11" t="s">
        <v>3375</v>
      </c>
      <c r="B12" s="11">
        <v>1</v>
      </c>
      <c r="C12" s="11" t="s">
        <v>24</v>
      </c>
      <c r="D12" s="11" t="s">
        <v>25</v>
      </c>
      <c r="E12" s="11">
        <v>0.2</v>
      </c>
      <c r="F12" s="11" t="s">
        <v>3376</v>
      </c>
      <c r="G12" s="11" t="s">
        <v>176</v>
      </c>
      <c r="H12" s="11">
        <v>2024</v>
      </c>
      <c r="I12" s="22">
        <f t="shared" si="2"/>
        <v>18.18</v>
      </c>
      <c r="J12" s="22">
        <v>18.18</v>
      </c>
      <c r="K12" s="22"/>
      <c r="L12" s="22"/>
      <c r="M12" s="11" t="s">
        <v>33</v>
      </c>
      <c r="N12" s="11" t="s">
        <v>42</v>
      </c>
      <c r="O12" s="11" t="s">
        <v>35</v>
      </c>
      <c r="P12" s="11"/>
    </row>
    <row r="13" s="4" customFormat="1" ht="54" customHeight="1" spans="1:16">
      <c r="A13" s="11" t="s">
        <v>3377</v>
      </c>
      <c r="B13" s="11">
        <v>1</v>
      </c>
      <c r="C13" s="11" t="s">
        <v>24</v>
      </c>
      <c r="D13" s="11" t="s">
        <v>25</v>
      </c>
      <c r="E13" s="11">
        <v>1.3</v>
      </c>
      <c r="F13" s="11" t="s">
        <v>3378</v>
      </c>
      <c r="G13" s="12" t="s">
        <v>159</v>
      </c>
      <c r="H13" s="11">
        <v>2024</v>
      </c>
      <c r="I13" s="22">
        <f t="shared" si="2"/>
        <v>118.17</v>
      </c>
      <c r="J13" s="22">
        <v>118.17</v>
      </c>
      <c r="K13" s="22"/>
      <c r="L13" s="22"/>
      <c r="M13" s="11" t="s">
        <v>33</v>
      </c>
      <c r="N13" s="11" t="s">
        <v>42</v>
      </c>
      <c r="O13" s="11" t="s">
        <v>35</v>
      </c>
      <c r="P13" s="11"/>
    </row>
    <row r="14" s="4" customFormat="1" ht="54" customHeight="1" spans="1:16">
      <c r="A14" s="11" t="s">
        <v>3379</v>
      </c>
      <c r="B14" s="11">
        <v>1</v>
      </c>
      <c r="C14" s="11" t="s">
        <v>24</v>
      </c>
      <c r="D14" s="11" t="s">
        <v>25</v>
      </c>
      <c r="E14" s="11">
        <v>0.3</v>
      </c>
      <c r="F14" s="11" t="s">
        <v>3380</v>
      </c>
      <c r="G14" s="12" t="s">
        <v>162</v>
      </c>
      <c r="H14" s="11">
        <v>2024</v>
      </c>
      <c r="I14" s="22">
        <f t="shared" si="2"/>
        <v>27.27</v>
      </c>
      <c r="J14" s="22">
        <v>27.27</v>
      </c>
      <c r="K14" s="22"/>
      <c r="L14" s="22"/>
      <c r="M14" s="11" t="s">
        <v>33</v>
      </c>
      <c r="N14" s="11" t="s">
        <v>42</v>
      </c>
      <c r="O14" s="11" t="s">
        <v>35</v>
      </c>
      <c r="P14" s="11"/>
    </row>
    <row r="15" s="4" customFormat="1" ht="54" customHeight="1" spans="1:16">
      <c r="A15" s="11" t="s">
        <v>3381</v>
      </c>
      <c r="B15" s="11">
        <v>1</v>
      </c>
      <c r="C15" s="11" t="s">
        <v>24</v>
      </c>
      <c r="D15" s="11" t="s">
        <v>25</v>
      </c>
      <c r="E15" s="11">
        <v>0.3</v>
      </c>
      <c r="F15" s="11" t="s">
        <v>3380</v>
      </c>
      <c r="G15" s="12" t="s">
        <v>165</v>
      </c>
      <c r="H15" s="11">
        <v>2024</v>
      </c>
      <c r="I15" s="22">
        <f t="shared" si="2"/>
        <v>27.27</v>
      </c>
      <c r="J15" s="22">
        <v>27.27</v>
      </c>
      <c r="K15" s="22"/>
      <c r="L15" s="22"/>
      <c r="M15" s="11" t="s">
        <v>33</v>
      </c>
      <c r="N15" s="11" t="s">
        <v>42</v>
      </c>
      <c r="O15" s="11" t="s">
        <v>35</v>
      </c>
      <c r="P15" s="11"/>
    </row>
    <row r="16" s="4" customFormat="1" ht="54" customHeight="1" spans="1:16">
      <c r="A16" s="11" t="s">
        <v>3382</v>
      </c>
      <c r="B16" s="11">
        <v>1</v>
      </c>
      <c r="C16" s="11" t="s">
        <v>24</v>
      </c>
      <c r="D16" s="11" t="s">
        <v>25</v>
      </c>
      <c r="E16" s="11">
        <v>0.5</v>
      </c>
      <c r="F16" s="11" t="s">
        <v>3383</v>
      </c>
      <c r="G16" s="11" t="s">
        <v>168</v>
      </c>
      <c r="H16" s="11">
        <v>2024</v>
      </c>
      <c r="I16" s="22">
        <f t="shared" si="2"/>
        <v>45.45</v>
      </c>
      <c r="J16" s="22">
        <v>45.45</v>
      </c>
      <c r="K16" s="22"/>
      <c r="L16" s="22"/>
      <c r="M16" s="11" t="s">
        <v>33</v>
      </c>
      <c r="N16" s="11" t="s">
        <v>42</v>
      </c>
      <c r="O16" s="11" t="s">
        <v>35</v>
      </c>
      <c r="P16" s="11"/>
    </row>
    <row r="17" s="4" customFormat="1" ht="54" customHeight="1" spans="1:16">
      <c r="A17" s="11" t="s">
        <v>3384</v>
      </c>
      <c r="B17" s="11">
        <v>1</v>
      </c>
      <c r="C17" s="11" t="s">
        <v>24</v>
      </c>
      <c r="D17" s="11" t="s">
        <v>25</v>
      </c>
      <c r="E17" s="11">
        <v>0.15</v>
      </c>
      <c r="F17" s="11" t="s">
        <v>3385</v>
      </c>
      <c r="G17" s="11" t="s">
        <v>229</v>
      </c>
      <c r="H17" s="11">
        <v>2024</v>
      </c>
      <c r="I17" s="22">
        <f t="shared" si="2"/>
        <v>13.64</v>
      </c>
      <c r="J17" s="22">
        <v>13.64</v>
      </c>
      <c r="K17" s="22"/>
      <c r="L17" s="22"/>
      <c r="M17" s="11" t="s">
        <v>33</v>
      </c>
      <c r="N17" s="11" t="s">
        <v>42</v>
      </c>
      <c r="O17" s="11" t="s">
        <v>35</v>
      </c>
      <c r="P17" s="11"/>
    </row>
    <row r="18" s="4" customFormat="1" ht="54" customHeight="1" spans="1:16">
      <c r="A18" s="11" t="s">
        <v>3386</v>
      </c>
      <c r="B18" s="11">
        <v>1</v>
      </c>
      <c r="C18" s="11" t="s">
        <v>24</v>
      </c>
      <c r="D18" s="11" t="s">
        <v>25</v>
      </c>
      <c r="E18" s="11">
        <v>1</v>
      </c>
      <c r="F18" s="11" t="s">
        <v>3387</v>
      </c>
      <c r="G18" s="11" t="s">
        <v>194</v>
      </c>
      <c r="H18" s="11">
        <v>2024</v>
      </c>
      <c r="I18" s="22">
        <f t="shared" si="2"/>
        <v>90.9</v>
      </c>
      <c r="J18" s="22">
        <v>90.9</v>
      </c>
      <c r="K18" s="22"/>
      <c r="L18" s="22"/>
      <c r="M18" s="11" t="s">
        <v>33</v>
      </c>
      <c r="N18" s="11" t="s">
        <v>42</v>
      </c>
      <c r="O18" s="11" t="s">
        <v>35</v>
      </c>
      <c r="P18" s="11"/>
    </row>
    <row r="19" s="4" customFormat="1" ht="54" customHeight="1" spans="1:16">
      <c r="A19" s="11" t="s">
        <v>3388</v>
      </c>
      <c r="B19" s="11">
        <v>1</v>
      </c>
      <c r="C19" s="11" t="s">
        <v>24</v>
      </c>
      <c r="D19" s="11" t="s">
        <v>25</v>
      </c>
      <c r="E19" s="11">
        <v>0.24</v>
      </c>
      <c r="F19" s="11" t="s">
        <v>3389</v>
      </c>
      <c r="G19" s="11" t="s">
        <v>191</v>
      </c>
      <c r="H19" s="11">
        <v>2024</v>
      </c>
      <c r="I19" s="22">
        <f t="shared" si="2"/>
        <v>21.82</v>
      </c>
      <c r="J19" s="22">
        <v>21.82</v>
      </c>
      <c r="K19" s="22"/>
      <c r="L19" s="22"/>
      <c r="M19" s="11" t="s">
        <v>33</v>
      </c>
      <c r="N19" s="11" t="s">
        <v>42</v>
      </c>
      <c r="O19" s="11" t="s">
        <v>35</v>
      </c>
      <c r="P19" s="11"/>
    </row>
    <row r="20" s="4" customFormat="1" ht="54" customHeight="1" spans="1:16">
      <c r="A20" s="11" t="s">
        <v>3390</v>
      </c>
      <c r="B20" s="11">
        <v>1</v>
      </c>
      <c r="C20" s="11" t="s">
        <v>24</v>
      </c>
      <c r="D20" s="11" t="s">
        <v>25</v>
      </c>
      <c r="E20" s="11">
        <v>0.94</v>
      </c>
      <c r="F20" s="11" t="s">
        <v>3391</v>
      </c>
      <c r="G20" s="11" t="s">
        <v>182</v>
      </c>
      <c r="H20" s="11">
        <v>2024</v>
      </c>
      <c r="I20" s="22">
        <f t="shared" si="2"/>
        <v>85.45</v>
      </c>
      <c r="J20" s="22">
        <v>85.45</v>
      </c>
      <c r="K20" s="22"/>
      <c r="L20" s="22"/>
      <c r="M20" s="11" t="s">
        <v>33</v>
      </c>
      <c r="N20" s="11" t="s">
        <v>42</v>
      </c>
      <c r="O20" s="11" t="s">
        <v>35</v>
      </c>
      <c r="P20" s="11"/>
    </row>
    <row r="21" s="4" customFormat="1" ht="54" customHeight="1" spans="1:16">
      <c r="A21" s="11" t="s">
        <v>3392</v>
      </c>
      <c r="B21" s="11">
        <v>1</v>
      </c>
      <c r="C21" s="11" t="s">
        <v>24</v>
      </c>
      <c r="D21" s="11" t="s">
        <v>25</v>
      </c>
      <c r="E21" s="11">
        <v>0.65</v>
      </c>
      <c r="F21" s="11" t="s">
        <v>3393</v>
      </c>
      <c r="G21" s="11" t="s">
        <v>179</v>
      </c>
      <c r="H21" s="11">
        <v>2024</v>
      </c>
      <c r="I21" s="22">
        <f t="shared" si="2"/>
        <v>59.09</v>
      </c>
      <c r="J21" s="22">
        <v>59.09</v>
      </c>
      <c r="K21" s="22"/>
      <c r="L21" s="22"/>
      <c r="M21" s="11" t="s">
        <v>33</v>
      </c>
      <c r="N21" s="11" t="s">
        <v>42</v>
      </c>
      <c r="O21" s="11" t="s">
        <v>35</v>
      </c>
      <c r="P21" s="11"/>
    </row>
    <row r="22" s="4" customFormat="1" ht="54" customHeight="1" spans="1:16">
      <c r="A22" s="11" t="s">
        <v>3394</v>
      </c>
      <c r="B22" s="11">
        <v>1</v>
      </c>
      <c r="C22" s="11" t="s">
        <v>24</v>
      </c>
      <c r="D22" s="11" t="s">
        <v>25</v>
      </c>
      <c r="E22" s="11">
        <v>0.76</v>
      </c>
      <c r="F22" s="11" t="s">
        <v>3395</v>
      </c>
      <c r="G22" s="11" t="s">
        <v>188</v>
      </c>
      <c r="H22" s="11">
        <v>2024</v>
      </c>
      <c r="I22" s="22">
        <f t="shared" si="2"/>
        <v>69.08</v>
      </c>
      <c r="J22" s="22">
        <v>69.08</v>
      </c>
      <c r="K22" s="22"/>
      <c r="L22" s="22"/>
      <c r="M22" s="11" t="s">
        <v>33</v>
      </c>
      <c r="N22" s="11" t="s">
        <v>42</v>
      </c>
      <c r="O22" s="11" t="s">
        <v>35</v>
      </c>
      <c r="P22" s="11"/>
    </row>
    <row r="23" s="2" customFormat="1" ht="37" customHeight="1" spans="1:16">
      <c r="A23" s="11" t="s">
        <v>242</v>
      </c>
      <c r="B23" s="11">
        <f>SUM(B24:B24)</f>
        <v>1</v>
      </c>
      <c r="C23" s="11" t="s">
        <v>20</v>
      </c>
      <c r="D23" s="11" t="s">
        <v>20</v>
      </c>
      <c r="E23" s="11" t="s">
        <v>20</v>
      </c>
      <c r="F23" s="11" t="s">
        <v>20</v>
      </c>
      <c r="G23" s="11" t="s">
        <v>20</v>
      </c>
      <c r="H23" s="11" t="s">
        <v>20</v>
      </c>
      <c r="I23" s="22">
        <f t="shared" si="2"/>
        <v>500</v>
      </c>
      <c r="J23" s="22">
        <f>SUM(J24:J24)</f>
        <v>500</v>
      </c>
      <c r="K23" s="22">
        <f>SUM(K24:K24)</f>
        <v>0</v>
      </c>
      <c r="L23" s="22">
        <f>SUM(L24:L24)</f>
        <v>0</v>
      </c>
      <c r="M23" s="11" t="s">
        <v>20</v>
      </c>
      <c r="N23" s="11" t="s">
        <v>20</v>
      </c>
      <c r="O23" s="11" t="s">
        <v>20</v>
      </c>
      <c r="P23" s="11"/>
    </row>
    <row r="24" s="4" customFormat="1" ht="87" customHeight="1" spans="1:16">
      <c r="A24" s="11" t="s">
        <v>250</v>
      </c>
      <c r="B24" s="11">
        <v>1</v>
      </c>
      <c r="C24" s="11" t="s">
        <v>24</v>
      </c>
      <c r="D24" s="11" t="s">
        <v>25</v>
      </c>
      <c r="E24" s="11">
        <v>3.1</v>
      </c>
      <c r="F24" s="11" t="s">
        <v>251</v>
      </c>
      <c r="G24" s="11" t="s">
        <v>252</v>
      </c>
      <c r="H24" s="11">
        <v>2024</v>
      </c>
      <c r="I24" s="22">
        <f t="shared" si="2"/>
        <v>500</v>
      </c>
      <c r="J24" s="22">
        <v>500</v>
      </c>
      <c r="K24" s="22"/>
      <c r="L24" s="22"/>
      <c r="M24" s="11" t="s">
        <v>33</v>
      </c>
      <c r="N24" s="11" t="s">
        <v>48</v>
      </c>
      <c r="O24" s="11" t="s">
        <v>35</v>
      </c>
      <c r="P24" s="11"/>
    </row>
    <row r="25" s="2" customFormat="1" ht="37" customHeight="1" spans="1:16">
      <c r="A25" s="11" t="s">
        <v>253</v>
      </c>
      <c r="B25" s="11">
        <f>SUM(B26:B28)</f>
        <v>3</v>
      </c>
      <c r="C25" s="11" t="s">
        <v>20</v>
      </c>
      <c r="D25" s="11" t="s">
        <v>20</v>
      </c>
      <c r="E25" s="11">
        <f>SUM(E26:E28)</f>
        <v>0.31</v>
      </c>
      <c r="F25" s="11" t="s">
        <v>3396</v>
      </c>
      <c r="G25" s="11" t="s">
        <v>20</v>
      </c>
      <c r="H25" s="11" t="s">
        <v>20</v>
      </c>
      <c r="I25" s="22">
        <f t="shared" si="2"/>
        <v>1700</v>
      </c>
      <c r="J25" s="22">
        <f>SUM(J26:J28)</f>
        <v>1700</v>
      </c>
      <c r="K25" s="22">
        <f>SUM(K26:K28)</f>
        <v>0</v>
      </c>
      <c r="L25" s="22">
        <f>SUM(L26:L28)</f>
        <v>0</v>
      </c>
      <c r="M25" s="11" t="s">
        <v>20</v>
      </c>
      <c r="N25" s="11" t="s">
        <v>20</v>
      </c>
      <c r="O25" s="11" t="s">
        <v>20</v>
      </c>
      <c r="P25" s="11"/>
    </row>
    <row r="26" s="4" customFormat="1" ht="85" customHeight="1" spans="1:16">
      <c r="A26" s="11" t="s">
        <v>264</v>
      </c>
      <c r="B26" s="11">
        <v>1</v>
      </c>
      <c r="C26" s="11" t="s">
        <v>24</v>
      </c>
      <c r="D26" s="11" t="s">
        <v>25</v>
      </c>
      <c r="E26" s="11">
        <v>0.2</v>
      </c>
      <c r="F26" s="11" t="s">
        <v>265</v>
      </c>
      <c r="G26" s="12" t="s">
        <v>266</v>
      </c>
      <c r="H26" s="11">
        <v>2024</v>
      </c>
      <c r="I26" s="22">
        <f t="shared" si="2"/>
        <v>500</v>
      </c>
      <c r="J26" s="22">
        <v>500</v>
      </c>
      <c r="K26" s="22"/>
      <c r="L26" s="22"/>
      <c r="M26" s="11" t="s">
        <v>33</v>
      </c>
      <c r="N26" s="11" t="s">
        <v>48</v>
      </c>
      <c r="O26" s="11" t="s">
        <v>35</v>
      </c>
      <c r="P26" s="11"/>
    </row>
    <row r="27" s="4" customFormat="1" ht="114" customHeight="1" spans="1:16">
      <c r="A27" s="11" t="s">
        <v>267</v>
      </c>
      <c r="B27" s="11">
        <v>1</v>
      </c>
      <c r="C27" s="11" t="s">
        <v>24</v>
      </c>
      <c r="D27" s="11" t="s">
        <v>25</v>
      </c>
      <c r="E27" s="11">
        <v>0.03</v>
      </c>
      <c r="F27" s="11" t="s">
        <v>268</v>
      </c>
      <c r="G27" s="12" t="s">
        <v>269</v>
      </c>
      <c r="H27" s="11">
        <v>2024</v>
      </c>
      <c r="I27" s="22">
        <f t="shared" si="2"/>
        <v>1000</v>
      </c>
      <c r="J27" s="22">
        <f>500+500</f>
        <v>1000</v>
      </c>
      <c r="K27" s="22"/>
      <c r="L27" s="22"/>
      <c r="M27" s="11" t="s">
        <v>33</v>
      </c>
      <c r="N27" s="11" t="s">
        <v>48</v>
      </c>
      <c r="O27" s="11" t="s">
        <v>35</v>
      </c>
      <c r="P27" s="11"/>
    </row>
    <row r="28" s="4" customFormat="1" ht="57" customHeight="1" spans="1:16">
      <c r="A28" s="11" t="s">
        <v>273</v>
      </c>
      <c r="B28" s="11">
        <v>1</v>
      </c>
      <c r="C28" s="11" t="s">
        <v>24</v>
      </c>
      <c r="D28" s="11" t="s">
        <v>25</v>
      </c>
      <c r="E28" s="11">
        <v>0.08</v>
      </c>
      <c r="F28" s="11" t="s">
        <v>274</v>
      </c>
      <c r="G28" s="11" t="s">
        <v>179</v>
      </c>
      <c r="H28" s="11">
        <v>2024</v>
      </c>
      <c r="I28" s="22">
        <f t="shared" si="2"/>
        <v>200</v>
      </c>
      <c r="J28" s="22">
        <v>200</v>
      </c>
      <c r="K28" s="22"/>
      <c r="L28" s="22"/>
      <c r="M28" s="11" t="s">
        <v>33</v>
      </c>
      <c r="N28" s="11" t="s">
        <v>48</v>
      </c>
      <c r="O28" s="11" t="s">
        <v>35</v>
      </c>
      <c r="P28" s="11"/>
    </row>
    <row r="29" s="2" customFormat="1" ht="37" customHeight="1" spans="1:16">
      <c r="A29" s="11" t="s">
        <v>275</v>
      </c>
      <c r="B29" s="11">
        <f>SUM(B30:B33)</f>
        <v>4</v>
      </c>
      <c r="C29" s="11" t="s">
        <v>20</v>
      </c>
      <c r="D29" s="11" t="s">
        <v>20</v>
      </c>
      <c r="E29" s="11">
        <f>E30+E31+E33</f>
        <v>5.5</v>
      </c>
      <c r="F29" s="11" t="s">
        <v>3397</v>
      </c>
      <c r="G29" s="11" t="s">
        <v>20</v>
      </c>
      <c r="H29" s="11" t="s">
        <v>20</v>
      </c>
      <c r="I29" s="22">
        <f t="shared" ref="I29:L29" si="3">SUM(I30:I33)</f>
        <v>1810</v>
      </c>
      <c r="J29" s="22">
        <f t="shared" si="3"/>
        <v>1510</v>
      </c>
      <c r="K29" s="22">
        <f t="shared" si="3"/>
        <v>300</v>
      </c>
      <c r="L29" s="22">
        <f t="shared" si="3"/>
        <v>0</v>
      </c>
      <c r="M29" s="11" t="s">
        <v>20</v>
      </c>
      <c r="N29" s="11" t="s">
        <v>20</v>
      </c>
      <c r="O29" s="11" t="s">
        <v>20</v>
      </c>
      <c r="P29" s="11"/>
    </row>
    <row r="30" s="4" customFormat="1" ht="59" customHeight="1" spans="1:16">
      <c r="A30" s="11" t="s">
        <v>281</v>
      </c>
      <c r="B30" s="11">
        <v>1</v>
      </c>
      <c r="C30" s="11" t="s">
        <v>24</v>
      </c>
      <c r="D30" s="11" t="s">
        <v>25</v>
      </c>
      <c r="E30" s="11">
        <v>1</v>
      </c>
      <c r="F30" s="11" t="s">
        <v>282</v>
      </c>
      <c r="G30" s="11" t="s">
        <v>257</v>
      </c>
      <c r="H30" s="11">
        <v>2024</v>
      </c>
      <c r="I30" s="22">
        <f t="shared" si="2"/>
        <v>1000</v>
      </c>
      <c r="J30" s="22">
        <v>1000</v>
      </c>
      <c r="K30" s="22"/>
      <c r="L30" s="22"/>
      <c r="M30" s="11" t="s">
        <v>33</v>
      </c>
      <c r="N30" s="11" t="s">
        <v>48</v>
      </c>
      <c r="O30" s="11" t="s">
        <v>35</v>
      </c>
      <c r="P30" s="11"/>
    </row>
    <row r="31" s="4" customFormat="1" ht="59" customHeight="1" spans="1:16">
      <c r="A31" s="11" t="s">
        <v>291</v>
      </c>
      <c r="B31" s="11">
        <v>1</v>
      </c>
      <c r="C31" s="11" t="s">
        <v>208</v>
      </c>
      <c r="D31" s="11" t="s">
        <v>60</v>
      </c>
      <c r="E31" s="11">
        <v>4</v>
      </c>
      <c r="F31" s="11" t="s">
        <v>292</v>
      </c>
      <c r="G31" s="11" t="s">
        <v>280</v>
      </c>
      <c r="H31" s="11">
        <v>2024</v>
      </c>
      <c r="I31" s="22">
        <f t="shared" si="2"/>
        <v>190</v>
      </c>
      <c r="J31" s="22">
        <v>190</v>
      </c>
      <c r="K31" s="22"/>
      <c r="L31" s="22"/>
      <c r="M31" s="11" t="s">
        <v>63</v>
      </c>
      <c r="N31" s="11" t="s">
        <v>34</v>
      </c>
      <c r="O31" s="11" t="s">
        <v>293</v>
      </c>
      <c r="P31" s="11"/>
    </row>
    <row r="32" s="4" customFormat="1" ht="64" customHeight="1" spans="1:16">
      <c r="A32" s="11" t="s">
        <v>297</v>
      </c>
      <c r="B32" s="11">
        <v>1</v>
      </c>
      <c r="C32" s="11" t="s">
        <v>24</v>
      </c>
      <c r="D32" s="11" t="s">
        <v>25</v>
      </c>
      <c r="E32" s="11">
        <v>0.5</v>
      </c>
      <c r="F32" s="11" t="s">
        <v>298</v>
      </c>
      <c r="G32" s="11" t="s">
        <v>280</v>
      </c>
      <c r="H32" s="11">
        <v>2024</v>
      </c>
      <c r="I32" s="22">
        <f t="shared" si="2"/>
        <v>320</v>
      </c>
      <c r="J32" s="22">
        <v>320</v>
      </c>
      <c r="K32" s="22"/>
      <c r="L32" s="22"/>
      <c r="M32" s="11" t="s">
        <v>63</v>
      </c>
      <c r="N32" s="11" t="s">
        <v>296</v>
      </c>
      <c r="O32" s="11" t="s">
        <v>35</v>
      </c>
      <c r="P32" s="11"/>
    </row>
    <row r="33" s="4" customFormat="1" ht="36" spans="1:16">
      <c r="A33" s="11" t="s">
        <v>294</v>
      </c>
      <c r="B33" s="11">
        <v>1</v>
      </c>
      <c r="C33" s="11" t="s">
        <v>24</v>
      </c>
      <c r="D33" s="11" t="s">
        <v>25</v>
      </c>
      <c r="E33" s="11">
        <v>0.5</v>
      </c>
      <c r="F33" s="11" t="s">
        <v>295</v>
      </c>
      <c r="G33" s="11" t="s">
        <v>280</v>
      </c>
      <c r="H33" s="11">
        <v>2024</v>
      </c>
      <c r="I33" s="22">
        <f t="shared" si="2"/>
        <v>300</v>
      </c>
      <c r="J33" s="22"/>
      <c r="K33" s="22">
        <v>300</v>
      </c>
      <c r="L33" s="22"/>
      <c r="M33" s="11" t="s">
        <v>63</v>
      </c>
      <c r="N33" s="11" t="s">
        <v>296</v>
      </c>
      <c r="O33" s="11" t="s">
        <v>35</v>
      </c>
      <c r="P33" s="11"/>
    </row>
    <row r="34" s="2" customFormat="1" ht="37" customHeight="1" spans="1:16">
      <c r="A34" s="11" t="s">
        <v>299</v>
      </c>
      <c r="B34" s="11">
        <f>SUM(B35:B37)</f>
        <v>3</v>
      </c>
      <c r="C34" s="11" t="s">
        <v>20</v>
      </c>
      <c r="D34" s="11" t="s">
        <v>20</v>
      </c>
      <c r="E34" s="11">
        <f t="shared" ref="E34:L34" si="4">SUM(E35:E37)</f>
        <v>26.25</v>
      </c>
      <c r="F34" s="11" t="s">
        <v>3398</v>
      </c>
      <c r="G34" s="11" t="s">
        <v>20</v>
      </c>
      <c r="H34" s="11" t="s">
        <v>20</v>
      </c>
      <c r="I34" s="22">
        <f t="shared" si="4"/>
        <v>13500</v>
      </c>
      <c r="J34" s="22">
        <f t="shared" si="4"/>
        <v>5500</v>
      </c>
      <c r="K34" s="22">
        <f t="shared" si="4"/>
        <v>8000</v>
      </c>
      <c r="L34" s="22">
        <f t="shared" si="4"/>
        <v>0</v>
      </c>
      <c r="M34" s="11" t="s">
        <v>20</v>
      </c>
      <c r="N34" s="11" t="s">
        <v>20</v>
      </c>
      <c r="O34" s="11" t="s">
        <v>20</v>
      </c>
      <c r="P34" s="11"/>
    </row>
    <row r="35" s="4" customFormat="1" ht="120" spans="1:16">
      <c r="A35" s="11" t="s">
        <v>327</v>
      </c>
      <c r="B35" s="11">
        <v>1</v>
      </c>
      <c r="C35" s="11" t="s">
        <v>24</v>
      </c>
      <c r="D35" s="11" t="s">
        <v>25</v>
      </c>
      <c r="E35" s="11">
        <v>1.1</v>
      </c>
      <c r="F35" s="11" t="s">
        <v>328</v>
      </c>
      <c r="G35" s="11" t="s">
        <v>329</v>
      </c>
      <c r="H35" s="11">
        <v>2024</v>
      </c>
      <c r="I35" s="22">
        <f>J35+K35+L35</f>
        <v>2000</v>
      </c>
      <c r="J35" s="22">
        <v>2000</v>
      </c>
      <c r="K35" s="22"/>
      <c r="L35" s="22"/>
      <c r="M35" s="11" t="s">
        <v>33</v>
      </c>
      <c r="N35" s="11" t="s">
        <v>48</v>
      </c>
      <c r="O35" s="11" t="s">
        <v>35</v>
      </c>
      <c r="P35" s="11"/>
    </row>
    <row r="36" s="4" customFormat="1" ht="36" spans="1:16">
      <c r="A36" s="11" t="s">
        <v>332</v>
      </c>
      <c r="B36" s="11">
        <v>1</v>
      </c>
      <c r="C36" s="11" t="s">
        <v>208</v>
      </c>
      <c r="D36" s="11" t="s">
        <v>60</v>
      </c>
      <c r="E36" s="13">
        <v>25</v>
      </c>
      <c r="F36" s="11" t="s">
        <v>333</v>
      </c>
      <c r="G36" s="11" t="s">
        <v>288</v>
      </c>
      <c r="H36" s="11">
        <v>2024</v>
      </c>
      <c r="I36" s="22">
        <f>J36+K36+L36</f>
        <v>11000</v>
      </c>
      <c r="J36" s="22">
        <v>3000</v>
      </c>
      <c r="K36" s="22">
        <v>8000</v>
      </c>
      <c r="L36" s="22"/>
      <c r="M36" s="11" t="s">
        <v>99</v>
      </c>
      <c r="N36" s="11" t="s">
        <v>34</v>
      </c>
      <c r="O36" s="11" t="s">
        <v>35</v>
      </c>
      <c r="P36" s="11"/>
    </row>
    <row r="37" s="4" customFormat="1" ht="24" spans="1:16">
      <c r="A37" s="11" t="s">
        <v>330</v>
      </c>
      <c r="B37" s="11">
        <v>1</v>
      </c>
      <c r="C37" s="11" t="s">
        <v>24</v>
      </c>
      <c r="D37" s="11" t="s">
        <v>25</v>
      </c>
      <c r="E37" s="11">
        <v>0.15</v>
      </c>
      <c r="F37" s="11" t="s">
        <v>331</v>
      </c>
      <c r="G37" s="11" t="s">
        <v>257</v>
      </c>
      <c r="H37" s="11">
        <v>2024</v>
      </c>
      <c r="I37" s="22">
        <f t="shared" ref="I37:I51" si="5">J37+K37+L37</f>
        <v>500</v>
      </c>
      <c r="J37" s="22">
        <v>500</v>
      </c>
      <c r="K37" s="22"/>
      <c r="L37" s="22"/>
      <c r="M37" s="11" t="s">
        <v>33</v>
      </c>
      <c r="N37" s="11" t="s">
        <v>48</v>
      </c>
      <c r="O37" s="11" t="s">
        <v>35</v>
      </c>
      <c r="P37" s="11"/>
    </row>
    <row r="38" s="2" customFormat="1" ht="37" customHeight="1" spans="1:16">
      <c r="A38" s="11" t="s">
        <v>336</v>
      </c>
      <c r="B38" s="11">
        <f>SUM(B39:B39)</f>
        <v>1</v>
      </c>
      <c r="C38" s="11" t="s">
        <v>20</v>
      </c>
      <c r="D38" s="11" t="s">
        <v>20</v>
      </c>
      <c r="E38" s="11">
        <f>SUM(E39:E39)</f>
        <v>0.03</v>
      </c>
      <c r="F38" s="11" t="s">
        <v>3399</v>
      </c>
      <c r="G38" s="11" t="s">
        <v>20</v>
      </c>
      <c r="H38" s="11" t="s">
        <v>20</v>
      </c>
      <c r="I38" s="22">
        <f t="shared" si="5"/>
        <v>150</v>
      </c>
      <c r="J38" s="22">
        <f>SUM(J39:J39)</f>
        <v>150</v>
      </c>
      <c r="K38" s="22">
        <f>SUM(K39:K39)</f>
        <v>0</v>
      </c>
      <c r="L38" s="22">
        <f>SUM(L39:L39)</f>
        <v>0</v>
      </c>
      <c r="M38" s="11" t="s">
        <v>20</v>
      </c>
      <c r="N38" s="11" t="s">
        <v>20</v>
      </c>
      <c r="O38" s="11" t="s">
        <v>20</v>
      </c>
      <c r="P38" s="11"/>
    </row>
    <row r="39" s="4" customFormat="1" ht="48" spans="1:16">
      <c r="A39" s="11" t="s">
        <v>341</v>
      </c>
      <c r="B39" s="11">
        <v>1</v>
      </c>
      <c r="C39" s="11" t="s">
        <v>24</v>
      </c>
      <c r="D39" s="11" t="s">
        <v>25</v>
      </c>
      <c r="E39" s="11">
        <v>0.03</v>
      </c>
      <c r="F39" s="11" t="s">
        <v>342</v>
      </c>
      <c r="G39" s="11" t="s">
        <v>179</v>
      </c>
      <c r="H39" s="11">
        <v>2024</v>
      </c>
      <c r="I39" s="22">
        <f t="shared" si="5"/>
        <v>150</v>
      </c>
      <c r="J39" s="22">
        <v>150</v>
      </c>
      <c r="K39" s="22"/>
      <c r="L39" s="22"/>
      <c r="M39" s="11" t="s">
        <v>33</v>
      </c>
      <c r="N39" s="11" t="s">
        <v>48</v>
      </c>
      <c r="O39" s="11" t="s">
        <v>35</v>
      </c>
      <c r="P39" s="11"/>
    </row>
    <row r="40" s="3" customFormat="1" ht="37" customHeight="1" spans="1:16">
      <c r="A40" s="11" t="s">
        <v>343</v>
      </c>
      <c r="B40" s="11">
        <f>B41+B47</f>
        <v>7</v>
      </c>
      <c r="C40" s="11" t="s">
        <v>20</v>
      </c>
      <c r="D40" s="11" t="s">
        <v>20</v>
      </c>
      <c r="E40" s="11" t="s">
        <v>20</v>
      </c>
      <c r="F40" s="11" t="s">
        <v>20</v>
      </c>
      <c r="G40" s="11" t="s">
        <v>20</v>
      </c>
      <c r="H40" s="11" t="s">
        <v>20</v>
      </c>
      <c r="I40" s="22">
        <f t="shared" si="5"/>
        <v>5930</v>
      </c>
      <c r="J40" s="22">
        <f>J41+J47</f>
        <v>5930</v>
      </c>
      <c r="K40" s="22">
        <f>K41+K47</f>
        <v>0</v>
      </c>
      <c r="L40" s="22">
        <f>L41+L47</f>
        <v>0</v>
      </c>
      <c r="M40" s="11" t="s">
        <v>20</v>
      </c>
      <c r="N40" s="11" t="s">
        <v>20</v>
      </c>
      <c r="O40" s="11" t="s">
        <v>20</v>
      </c>
      <c r="P40" s="11"/>
    </row>
    <row r="41" s="2" customFormat="1" ht="37" customHeight="1" spans="1:16">
      <c r="A41" s="11" t="s">
        <v>346</v>
      </c>
      <c r="B41" s="11">
        <f>SUM(B42:B46)</f>
        <v>5</v>
      </c>
      <c r="C41" s="11" t="s">
        <v>20</v>
      </c>
      <c r="D41" s="11" t="s">
        <v>20</v>
      </c>
      <c r="E41" s="11" t="s">
        <v>20</v>
      </c>
      <c r="F41" s="11" t="s">
        <v>3400</v>
      </c>
      <c r="G41" s="11" t="s">
        <v>20</v>
      </c>
      <c r="H41" s="11" t="s">
        <v>20</v>
      </c>
      <c r="I41" s="22">
        <f t="shared" si="5"/>
        <v>5650</v>
      </c>
      <c r="J41" s="22">
        <f>SUM(J42:J46)</f>
        <v>5650</v>
      </c>
      <c r="K41" s="22">
        <f>SUM(K42:K46)</f>
        <v>0</v>
      </c>
      <c r="L41" s="22">
        <f>SUM(L42:L46)</f>
        <v>0</v>
      </c>
      <c r="M41" s="11" t="s">
        <v>20</v>
      </c>
      <c r="N41" s="11" t="s">
        <v>20</v>
      </c>
      <c r="O41" s="11" t="s">
        <v>20</v>
      </c>
      <c r="P41" s="11"/>
    </row>
    <row r="42" s="4" customFormat="1" ht="96" spans="1:16">
      <c r="A42" s="11" t="s">
        <v>416</v>
      </c>
      <c r="B42" s="11">
        <v>1</v>
      </c>
      <c r="C42" s="11" t="s">
        <v>24</v>
      </c>
      <c r="D42" s="11" t="s">
        <v>417</v>
      </c>
      <c r="E42" s="11">
        <v>20</v>
      </c>
      <c r="F42" s="11" t="s">
        <v>418</v>
      </c>
      <c r="G42" s="11" t="s">
        <v>329</v>
      </c>
      <c r="H42" s="11">
        <v>2024</v>
      </c>
      <c r="I42" s="22">
        <f t="shared" si="5"/>
        <v>5000</v>
      </c>
      <c r="J42" s="22">
        <v>5000</v>
      </c>
      <c r="K42" s="22"/>
      <c r="L42" s="22"/>
      <c r="M42" s="11" t="s">
        <v>33</v>
      </c>
      <c r="N42" s="11" t="s">
        <v>48</v>
      </c>
      <c r="O42" s="11" t="s">
        <v>35</v>
      </c>
      <c r="P42" s="11"/>
    </row>
    <row r="43" s="4" customFormat="1" ht="84" spans="1:16">
      <c r="A43" s="11" t="s">
        <v>419</v>
      </c>
      <c r="B43" s="11">
        <v>1</v>
      </c>
      <c r="C43" s="11" t="s">
        <v>24</v>
      </c>
      <c r="D43" s="11" t="s">
        <v>417</v>
      </c>
      <c r="E43" s="11">
        <v>3</v>
      </c>
      <c r="F43" s="11" t="s">
        <v>420</v>
      </c>
      <c r="G43" s="11" t="s">
        <v>58</v>
      </c>
      <c r="H43" s="11">
        <v>2024</v>
      </c>
      <c r="I43" s="22">
        <f t="shared" si="5"/>
        <v>100</v>
      </c>
      <c r="J43" s="22">
        <v>100</v>
      </c>
      <c r="K43" s="22"/>
      <c r="L43" s="22"/>
      <c r="M43" s="11" t="s">
        <v>33</v>
      </c>
      <c r="N43" s="11" t="s">
        <v>48</v>
      </c>
      <c r="O43" s="11" t="s">
        <v>35</v>
      </c>
      <c r="P43" s="11"/>
    </row>
    <row r="44" s="4" customFormat="1" ht="84" spans="1:16">
      <c r="A44" s="11" t="s">
        <v>421</v>
      </c>
      <c r="B44" s="11">
        <v>1</v>
      </c>
      <c r="C44" s="11" t="s">
        <v>24</v>
      </c>
      <c r="D44" s="11" t="s">
        <v>417</v>
      </c>
      <c r="E44" s="11">
        <v>3</v>
      </c>
      <c r="F44" s="11" t="s">
        <v>422</v>
      </c>
      <c r="G44" s="11" t="s">
        <v>58</v>
      </c>
      <c r="H44" s="11">
        <v>2024</v>
      </c>
      <c r="I44" s="22">
        <f t="shared" si="5"/>
        <v>100</v>
      </c>
      <c r="J44" s="22">
        <v>100</v>
      </c>
      <c r="K44" s="22"/>
      <c r="L44" s="22"/>
      <c r="M44" s="11" t="s">
        <v>33</v>
      </c>
      <c r="N44" s="11" t="s">
        <v>48</v>
      </c>
      <c r="O44" s="11" t="s">
        <v>35</v>
      </c>
      <c r="P44" s="11"/>
    </row>
    <row r="45" s="4" customFormat="1" ht="72" spans="1:16">
      <c r="A45" s="11" t="s">
        <v>423</v>
      </c>
      <c r="B45" s="11">
        <v>1</v>
      </c>
      <c r="C45" s="11" t="s">
        <v>24</v>
      </c>
      <c r="D45" s="11" t="s">
        <v>74</v>
      </c>
      <c r="E45" s="11">
        <v>1</v>
      </c>
      <c r="F45" s="11" t="s">
        <v>3401</v>
      </c>
      <c r="G45" s="11" t="s">
        <v>425</v>
      </c>
      <c r="H45" s="11">
        <v>2024</v>
      </c>
      <c r="I45" s="22">
        <f t="shared" si="5"/>
        <v>150</v>
      </c>
      <c r="J45" s="22">
        <v>150</v>
      </c>
      <c r="K45" s="22"/>
      <c r="L45" s="22"/>
      <c r="M45" s="11" t="s">
        <v>33</v>
      </c>
      <c r="N45" s="11" t="s">
        <v>48</v>
      </c>
      <c r="O45" s="11" t="s">
        <v>35</v>
      </c>
      <c r="P45" s="11"/>
    </row>
    <row r="46" s="4" customFormat="1" ht="60" spans="1:16">
      <c r="A46" s="11" t="s">
        <v>3402</v>
      </c>
      <c r="B46" s="11">
        <v>1</v>
      </c>
      <c r="C46" s="11" t="s">
        <v>24</v>
      </c>
      <c r="D46" s="11" t="s">
        <v>354</v>
      </c>
      <c r="E46" s="11">
        <v>4.5</v>
      </c>
      <c r="F46" s="11" t="s">
        <v>427</v>
      </c>
      <c r="G46" s="11" t="s">
        <v>428</v>
      </c>
      <c r="H46" s="11">
        <v>2024</v>
      </c>
      <c r="I46" s="22">
        <f t="shared" si="5"/>
        <v>300</v>
      </c>
      <c r="J46" s="22">
        <v>300</v>
      </c>
      <c r="K46" s="22"/>
      <c r="L46" s="22"/>
      <c r="M46" s="11" t="s">
        <v>33</v>
      </c>
      <c r="N46" s="11" t="s">
        <v>42</v>
      </c>
      <c r="O46" s="11" t="s">
        <v>35</v>
      </c>
      <c r="P46" s="11"/>
    </row>
    <row r="47" s="2" customFormat="1" ht="37" customHeight="1" spans="1:16">
      <c r="A47" s="11" t="s">
        <v>429</v>
      </c>
      <c r="B47" s="11">
        <f>SUM(B48:B49)</f>
        <v>2</v>
      </c>
      <c r="C47" s="11" t="s">
        <v>20</v>
      </c>
      <c r="D47" s="11" t="s">
        <v>20</v>
      </c>
      <c r="E47" s="11" t="s">
        <v>20</v>
      </c>
      <c r="F47" s="11" t="s">
        <v>3403</v>
      </c>
      <c r="G47" s="11" t="s">
        <v>20</v>
      </c>
      <c r="H47" s="11" t="s">
        <v>20</v>
      </c>
      <c r="I47" s="22">
        <f t="shared" si="5"/>
        <v>280</v>
      </c>
      <c r="J47" s="22">
        <f>SUM(J48:J49)</f>
        <v>280</v>
      </c>
      <c r="K47" s="22">
        <f>SUM(K48:K49)</f>
        <v>0</v>
      </c>
      <c r="L47" s="22">
        <f>SUM(L48:L49)</f>
        <v>0</v>
      </c>
      <c r="M47" s="11" t="s">
        <v>20</v>
      </c>
      <c r="N47" s="11" t="s">
        <v>20</v>
      </c>
      <c r="O47" s="11" t="s">
        <v>20</v>
      </c>
      <c r="P47" s="11"/>
    </row>
    <row r="48" s="4" customFormat="1" ht="48" spans="1:16">
      <c r="A48" s="11" t="s">
        <v>436</v>
      </c>
      <c r="B48" s="11">
        <v>1</v>
      </c>
      <c r="C48" s="11" t="s">
        <v>24</v>
      </c>
      <c r="D48" s="11" t="s">
        <v>417</v>
      </c>
      <c r="E48" s="11">
        <v>0.5</v>
      </c>
      <c r="F48" s="11" t="s">
        <v>437</v>
      </c>
      <c r="G48" s="11" t="s">
        <v>162</v>
      </c>
      <c r="H48" s="11">
        <v>2024</v>
      </c>
      <c r="I48" s="22">
        <f t="shared" si="5"/>
        <v>200</v>
      </c>
      <c r="J48" s="22">
        <v>200</v>
      </c>
      <c r="K48" s="22">
        <v>0</v>
      </c>
      <c r="L48" s="22"/>
      <c r="M48" s="11" t="s">
        <v>33</v>
      </c>
      <c r="N48" s="11" t="s">
        <v>48</v>
      </c>
      <c r="O48" s="11" t="s">
        <v>35</v>
      </c>
      <c r="P48" s="11"/>
    </row>
    <row r="49" s="4" customFormat="1" ht="36" spans="1:16">
      <c r="A49" s="11" t="s">
        <v>438</v>
      </c>
      <c r="B49" s="11">
        <v>1</v>
      </c>
      <c r="C49" s="11" t="s">
        <v>24</v>
      </c>
      <c r="D49" s="11" t="s">
        <v>417</v>
      </c>
      <c r="E49" s="11">
        <v>0.1</v>
      </c>
      <c r="F49" s="11" t="s">
        <v>3404</v>
      </c>
      <c r="G49" s="11" t="s">
        <v>229</v>
      </c>
      <c r="H49" s="11">
        <v>2024</v>
      </c>
      <c r="I49" s="22">
        <f t="shared" si="5"/>
        <v>80</v>
      </c>
      <c r="J49" s="22">
        <v>80</v>
      </c>
      <c r="K49" s="22">
        <v>0</v>
      </c>
      <c r="L49" s="22"/>
      <c r="M49" s="11" t="s">
        <v>33</v>
      </c>
      <c r="N49" s="11" t="s">
        <v>48</v>
      </c>
      <c r="O49" s="11" t="s">
        <v>35</v>
      </c>
      <c r="P49" s="11"/>
    </row>
    <row r="50" s="3" customFormat="1" ht="37" customHeight="1" spans="1:16">
      <c r="A50" s="11" t="s">
        <v>444</v>
      </c>
      <c r="B50" s="11"/>
      <c r="C50" s="11" t="s">
        <v>20</v>
      </c>
      <c r="D50" s="11" t="s">
        <v>20</v>
      </c>
      <c r="E50" s="11" t="s">
        <v>20</v>
      </c>
      <c r="F50" s="11" t="s">
        <v>20</v>
      </c>
      <c r="G50" s="11" t="s">
        <v>20</v>
      </c>
      <c r="H50" s="11" t="s">
        <v>20</v>
      </c>
      <c r="I50" s="22">
        <f t="shared" si="5"/>
        <v>0</v>
      </c>
      <c r="J50" s="22"/>
      <c r="K50" s="22"/>
      <c r="L50" s="22"/>
      <c r="M50" s="11" t="s">
        <v>20</v>
      </c>
      <c r="N50" s="11" t="s">
        <v>20</v>
      </c>
      <c r="O50" s="11" t="s">
        <v>20</v>
      </c>
      <c r="P50" s="11"/>
    </row>
    <row r="51" s="3" customFormat="1" ht="37" customHeight="1" spans="1:16">
      <c r="A51" s="11" t="s">
        <v>446</v>
      </c>
      <c r="B51" s="11">
        <f>SUM(B52:B85)</f>
        <v>34</v>
      </c>
      <c r="C51" s="11" t="s">
        <v>20</v>
      </c>
      <c r="D51" s="11" t="s">
        <v>20</v>
      </c>
      <c r="E51" s="11" t="s">
        <v>20</v>
      </c>
      <c r="F51" s="11" t="s">
        <v>20</v>
      </c>
      <c r="G51" s="11" t="s">
        <v>20</v>
      </c>
      <c r="H51" s="11" t="s">
        <v>20</v>
      </c>
      <c r="I51" s="22">
        <f t="shared" ref="I51:L51" si="6">SUM(I52:I85)</f>
        <v>5597.34</v>
      </c>
      <c r="J51" s="11">
        <f t="shared" si="6"/>
        <v>3897.34</v>
      </c>
      <c r="K51" s="11">
        <f t="shared" si="6"/>
        <v>1700</v>
      </c>
      <c r="L51" s="11">
        <f t="shared" si="6"/>
        <v>0</v>
      </c>
      <c r="M51" s="11" t="s">
        <v>20</v>
      </c>
      <c r="N51" s="11" t="s">
        <v>20</v>
      </c>
      <c r="O51" s="11" t="s">
        <v>20</v>
      </c>
      <c r="P51" s="11"/>
    </row>
    <row r="52" s="6" customFormat="1" ht="24" spans="1:16">
      <c r="A52" s="12" t="s">
        <v>518</v>
      </c>
      <c r="B52" s="11">
        <v>1</v>
      </c>
      <c r="C52" s="11" t="s">
        <v>24</v>
      </c>
      <c r="D52" s="12" t="s">
        <v>25</v>
      </c>
      <c r="E52" s="12">
        <v>0.06</v>
      </c>
      <c r="F52" s="12" t="s">
        <v>519</v>
      </c>
      <c r="G52" s="12" t="s">
        <v>168</v>
      </c>
      <c r="H52" s="15">
        <v>2024</v>
      </c>
      <c r="I52" s="12">
        <v>90</v>
      </c>
      <c r="J52" s="12">
        <v>90</v>
      </c>
      <c r="K52" s="24"/>
      <c r="L52" s="24"/>
      <c r="M52" s="11" t="s">
        <v>450</v>
      </c>
      <c r="N52" s="11" t="s">
        <v>48</v>
      </c>
      <c r="O52" s="11" t="s">
        <v>35</v>
      </c>
      <c r="P52" s="15"/>
    </row>
    <row r="53" s="6" customFormat="1" ht="24" spans="1:16">
      <c r="A53" s="12" t="s">
        <v>520</v>
      </c>
      <c r="B53" s="11">
        <v>1</v>
      </c>
      <c r="C53" s="11" t="s">
        <v>24</v>
      </c>
      <c r="D53" s="12" t="s">
        <v>25</v>
      </c>
      <c r="E53" s="12">
        <v>0.06</v>
      </c>
      <c r="F53" s="12" t="s">
        <v>519</v>
      </c>
      <c r="G53" s="12" t="s">
        <v>162</v>
      </c>
      <c r="H53" s="15">
        <v>2024</v>
      </c>
      <c r="I53" s="12">
        <v>90</v>
      </c>
      <c r="J53" s="12">
        <v>90</v>
      </c>
      <c r="K53" s="24"/>
      <c r="L53" s="24"/>
      <c r="M53" s="11" t="s">
        <v>450</v>
      </c>
      <c r="N53" s="11" t="s">
        <v>48</v>
      </c>
      <c r="O53" s="11" t="s">
        <v>35</v>
      </c>
      <c r="P53" s="15"/>
    </row>
    <row r="54" s="6" customFormat="1" ht="24" spans="1:16">
      <c r="A54" s="12" t="s">
        <v>521</v>
      </c>
      <c r="B54" s="11">
        <v>1</v>
      </c>
      <c r="C54" s="11" t="s">
        <v>24</v>
      </c>
      <c r="D54" s="12" t="s">
        <v>25</v>
      </c>
      <c r="E54" s="12">
        <v>0.06</v>
      </c>
      <c r="F54" s="12" t="s">
        <v>519</v>
      </c>
      <c r="G54" s="12" t="s">
        <v>179</v>
      </c>
      <c r="H54" s="15">
        <v>2024</v>
      </c>
      <c r="I54" s="12">
        <v>90</v>
      </c>
      <c r="J54" s="12">
        <v>90</v>
      </c>
      <c r="K54" s="24"/>
      <c r="L54" s="24"/>
      <c r="M54" s="11" t="s">
        <v>450</v>
      </c>
      <c r="N54" s="11" t="s">
        <v>48</v>
      </c>
      <c r="O54" s="11" t="s">
        <v>35</v>
      </c>
      <c r="P54" s="15"/>
    </row>
    <row r="55" s="6" customFormat="1" ht="24" spans="1:16">
      <c r="A55" s="12" t="s">
        <v>522</v>
      </c>
      <c r="B55" s="11">
        <v>1</v>
      </c>
      <c r="C55" s="11" t="s">
        <v>24</v>
      </c>
      <c r="D55" s="12" t="s">
        <v>25</v>
      </c>
      <c r="E55" s="12">
        <v>0.06</v>
      </c>
      <c r="F55" s="12" t="s">
        <v>519</v>
      </c>
      <c r="G55" s="12" t="s">
        <v>182</v>
      </c>
      <c r="H55" s="15">
        <v>2024</v>
      </c>
      <c r="I55" s="12">
        <v>90</v>
      </c>
      <c r="J55" s="12">
        <v>90</v>
      </c>
      <c r="K55" s="24"/>
      <c r="L55" s="24"/>
      <c r="M55" s="11" t="s">
        <v>450</v>
      </c>
      <c r="N55" s="11" t="s">
        <v>48</v>
      </c>
      <c r="O55" s="11" t="s">
        <v>35</v>
      </c>
      <c r="P55" s="15"/>
    </row>
    <row r="56" s="6" customFormat="1" ht="24" spans="1:16">
      <c r="A56" s="12" t="s">
        <v>523</v>
      </c>
      <c r="B56" s="11">
        <v>1</v>
      </c>
      <c r="C56" s="11" t="s">
        <v>24</v>
      </c>
      <c r="D56" s="12" t="s">
        <v>25</v>
      </c>
      <c r="E56" s="12">
        <v>0.06</v>
      </c>
      <c r="F56" s="12" t="s">
        <v>519</v>
      </c>
      <c r="G56" s="12" t="s">
        <v>58</v>
      </c>
      <c r="H56" s="15">
        <v>2024</v>
      </c>
      <c r="I56" s="12">
        <v>90</v>
      </c>
      <c r="J56" s="12">
        <v>90</v>
      </c>
      <c r="K56" s="24"/>
      <c r="L56" s="24"/>
      <c r="M56" s="11" t="s">
        <v>450</v>
      </c>
      <c r="N56" s="11" t="s">
        <v>48</v>
      </c>
      <c r="O56" s="11" t="s">
        <v>35</v>
      </c>
      <c r="P56" s="15"/>
    </row>
    <row r="57" s="6" customFormat="1" ht="24" spans="1:16">
      <c r="A57" s="25" t="s">
        <v>510</v>
      </c>
      <c r="B57" s="11">
        <v>1</v>
      </c>
      <c r="C57" s="11" t="s">
        <v>24</v>
      </c>
      <c r="D57" s="25" t="s">
        <v>478</v>
      </c>
      <c r="E57" s="25">
        <v>1300</v>
      </c>
      <c r="F57" s="25" t="s">
        <v>3405</v>
      </c>
      <c r="G57" s="25" t="s">
        <v>194</v>
      </c>
      <c r="H57" s="15">
        <v>2024</v>
      </c>
      <c r="I57" s="12">
        <v>1300</v>
      </c>
      <c r="J57" s="25"/>
      <c r="K57" s="24">
        <v>1300</v>
      </c>
      <c r="L57" s="24"/>
      <c r="M57" s="11" t="s">
        <v>450</v>
      </c>
      <c r="N57" s="11" t="s">
        <v>34</v>
      </c>
      <c r="O57" s="11" t="s">
        <v>35</v>
      </c>
      <c r="P57" s="15"/>
    </row>
    <row r="58" s="6" customFormat="1" ht="24" spans="1:16">
      <c r="A58" s="12" t="s">
        <v>524</v>
      </c>
      <c r="B58" s="11">
        <v>1</v>
      </c>
      <c r="C58" s="11" t="s">
        <v>24</v>
      </c>
      <c r="D58" s="12" t="s">
        <v>50</v>
      </c>
      <c r="E58" s="12">
        <v>1500</v>
      </c>
      <c r="F58" s="12" t="s">
        <v>525</v>
      </c>
      <c r="G58" s="12" t="s">
        <v>165</v>
      </c>
      <c r="H58" s="15">
        <v>2024</v>
      </c>
      <c r="I58" s="12">
        <v>90</v>
      </c>
      <c r="J58" s="12">
        <v>90</v>
      </c>
      <c r="K58" s="24"/>
      <c r="L58" s="24"/>
      <c r="M58" s="11" t="s">
        <v>450</v>
      </c>
      <c r="N58" s="11" t="s">
        <v>48</v>
      </c>
      <c r="O58" s="11" t="s">
        <v>35</v>
      </c>
      <c r="P58" s="15"/>
    </row>
    <row r="59" s="6" customFormat="1" ht="24" spans="1:16">
      <c r="A59" s="12" t="s">
        <v>526</v>
      </c>
      <c r="B59" s="11">
        <v>1</v>
      </c>
      <c r="C59" s="11" t="s">
        <v>24</v>
      </c>
      <c r="D59" s="12" t="s">
        <v>50</v>
      </c>
      <c r="E59" s="12">
        <v>750</v>
      </c>
      <c r="F59" s="12" t="s">
        <v>527</v>
      </c>
      <c r="G59" s="12" t="s">
        <v>257</v>
      </c>
      <c r="H59" s="15">
        <v>2024</v>
      </c>
      <c r="I59" s="12">
        <v>45</v>
      </c>
      <c r="J59" s="12">
        <v>45</v>
      </c>
      <c r="K59" s="24"/>
      <c r="L59" s="24"/>
      <c r="M59" s="11" t="s">
        <v>450</v>
      </c>
      <c r="N59" s="11" t="s">
        <v>48</v>
      </c>
      <c r="O59" s="11" t="s">
        <v>35</v>
      </c>
      <c r="P59" s="15"/>
    </row>
    <row r="60" s="6" customFormat="1" ht="24" spans="1:16">
      <c r="A60" s="12" t="s">
        <v>528</v>
      </c>
      <c r="B60" s="11">
        <v>1</v>
      </c>
      <c r="C60" s="11" t="s">
        <v>24</v>
      </c>
      <c r="D60" s="12" t="s">
        <v>50</v>
      </c>
      <c r="E60" s="12">
        <v>790</v>
      </c>
      <c r="F60" s="12" t="s">
        <v>529</v>
      </c>
      <c r="G60" s="12" t="s">
        <v>425</v>
      </c>
      <c r="H60" s="15">
        <v>2024</v>
      </c>
      <c r="I60" s="12">
        <v>47.4</v>
      </c>
      <c r="J60" s="12">
        <v>47.4</v>
      </c>
      <c r="K60" s="24"/>
      <c r="L60" s="24"/>
      <c r="M60" s="11" t="s">
        <v>450</v>
      </c>
      <c r="N60" s="11" t="s">
        <v>48</v>
      </c>
      <c r="O60" s="11" t="s">
        <v>35</v>
      </c>
      <c r="P60" s="15"/>
    </row>
    <row r="61" s="6" customFormat="1" ht="24" spans="1:16">
      <c r="A61" s="12" t="s">
        <v>530</v>
      </c>
      <c r="B61" s="11">
        <v>1</v>
      </c>
      <c r="C61" s="11" t="s">
        <v>24</v>
      </c>
      <c r="D61" s="12" t="s">
        <v>50</v>
      </c>
      <c r="E61" s="12">
        <v>3050</v>
      </c>
      <c r="F61" s="12" t="s">
        <v>531</v>
      </c>
      <c r="G61" s="12" t="s">
        <v>188</v>
      </c>
      <c r="H61" s="15">
        <v>2024</v>
      </c>
      <c r="I61" s="12">
        <v>183</v>
      </c>
      <c r="J61" s="12">
        <v>183</v>
      </c>
      <c r="K61" s="24"/>
      <c r="L61" s="24"/>
      <c r="M61" s="11" t="s">
        <v>450</v>
      </c>
      <c r="N61" s="11" t="s">
        <v>48</v>
      </c>
      <c r="O61" s="11" t="s">
        <v>35</v>
      </c>
      <c r="P61" s="15"/>
    </row>
    <row r="62" s="6" customFormat="1" ht="24" spans="1:16">
      <c r="A62" s="12" t="s">
        <v>532</v>
      </c>
      <c r="B62" s="11">
        <v>1</v>
      </c>
      <c r="C62" s="11" t="s">
        <v>24</v>
      </c>
      <c r="D62" s="12" t="s">
        <v>50</v>
      </c>
      <c r="E62" s="12">
        <v>1100</v>
      </c>
      <c r="F62" s="12" t="s">
        <v>533</v>
      </c>
      <c r="G62" s="12" t="s">
        <v>58</v>
      </c>
      <c r="H62" s="15">
        <v>2024</v>
      </c>
      <c r="I62" s="12">
        <v>66</v>
      </c>
      <c r="J62" s="12">
        <v>66</v>
      </c>
      <c r="K62" s="24"/>
      <c r="L62" s="24"/>
      <c r="M62" s="11" t="s">
        <v>450</v>
      </c>
      <c r="N62" s="11" t="s">
        <v>48</v>
      </c>
      <c r="O62" s="11" t="s">
        <v>35</v>
      </c>
      <c r="P62" s="15"/>
    </row>
    <row r="63" s="6" customFormat="1" ht="24" spans="1:16">
      <c r="A63" s="12" t="s">
        <v>534</v>
      </c>
      <c r="B63" s="11">
        <v>1</v>
      </c>
      <c r="C63" s="11" t="s">
        <v>24</v>
      </c>
      <c r="D63" s="12" t="s">
        <v>50</v>
      </c>
      <c r="E63" s="12">
        <v>1029</v>
      </c>
      <c r="F63" s="12" t="s">
        <v>535</v>
      </c>
      <c r="G63" s="12" t="s">
        <v>185</v>
      </c>
      <c r="H63" s="15">
        <v>2024</v>
      </c>
      <c r="I63" s="12">
        <v>61.74</v>
      </c>
      <c r="J63" s="12">
        <v>61.74</v>
      </c>
      <c r="K63" s="24"/>
      <c r="L63" s="24"/>
      <c r="M63" s="11" t="s">
        <v>450</v>
      </c>
      <c r="N63" s="11" t="s">
        <v>48</v>
      </c>
      <c r="O63" s="11" t="s">
        <v>35</v>
      </c>
      <c r="P63" s="15"/>
    </row>
    <row r="64" s="6" customFormat="1" ht="24" spans="1:16">
      <c r="A64" s="25" t="s">
        <v>536</v>
      </c>
      <c r="B64" s="11">
        <v>1</v>
      </c>
      <c r="C64" s="11" t="s">
        <v>24</v>
      </c>
      <c r="D64" s="25" t="s">
        <v>25</v>
      </c>
      <c r="E64" s="25">
        <v>0.035</v>
      </c>
      <c r="F64" s="25" t="s">
        <v>537</v>
      </c>
      <c r="G64" s="25" t="s">
        <v>165</v>
      </c>
      <c r="H64" s="15">
        <v>2024</v>
      </c>
      <c r="I64" s="12">
        <v>17.5</v>
      </c>
      <c r="J64" s="12">
        <v>17.5</v>
      </c>
      <c r="K64" s="24"/>
      <c r="L64" s="24"/>
      <c r="M64" s="11" t="s">
        <v>450</v>
      </c>
      <c r="N64" s="11" t="s">
        <v>48</v>
      </c>
      <c r="O64" s="11" t="s">
        <v>35</v>
      </c>
      <c r="P64" s="15"/>
    </row>
    <row r="65" s="6" customFormat="1" ht="24" spans="1:16">
      <c r="A65" s="25" t="s">
        <v>538</v>
      </c>
      <c r="B65" s="11">
        <v>1</v>
      </c>
      <c r="C65" s="11" t="s">
        <v>24</v>
      </c>
      <c r="D65" s="25" t="s">
        <v>25</v>
      </c>
      <c r="E65" s="25">
        <v>0.043</v>
      </c>
      <c r="F65" s="25" t="s">
        <v>539</v>
      </c>
      <c r="G65" s="25" t="s">
        <v>58</v>
      </c>
      <c r="H65" s="15">
        <v>2024</v>
      </c>
      <c r="I65" s="12">
        <v>21.5</v>
      </c>
      <c r="J65" s="12">
        <v>21.5</v>
      </c>
      <c r="K65" s="24"/>
      <c r="L65" s="24"/>
      <c r="M65" s="11" t="s">
        <v>450</v>
      </c>
      <c r="N65" s="11" t="s">
        <v>48</v>
      </c>
      <c r="O65" s="11" t="s">
        <v>35</v>
      </c>
      <c r="P65" s="15"/>
    </row>
    <row r="66" s="6" customFormat="1" ht="24" spans="1:16">
      <c r="A66" s="25" t="s">
        <v>540</v>
      </c>
      <c r="B66" s="11">
        <v>1</v>
      </c>
      <c r="C66" s="11" t="s">
        <v>24</v>
      </c>
      <c r="D66" s="25" t="s">
        <v>25</v>
      </c>
      <c r="E66" s="25">
        <v>0.04</v>
      </c>
      <c r="F66" s="25" t="s">
        <v>541</v>
      </c>
      <c r="G66" s="25" t="s">
        <v>194</v>
      </c>
      <c r="H66" s="15">
        <v>2024</v>
      </c>
      <c r="I66" s="12">
        <v>16</v>
      </c>
      <c r="J66" s="12">
        <v>16</v>
      </c>
      <c r="K66" s="24"/>
      <c r="L66" s="24"/>
      <c r="M66" s="11" t="s">
        <v>450</v>
      </c>
      <c r="N66" s="11" t="s">
        <v>48</v>
      </c>
      <c r="O66" s="11" t="s">
        <v>35</v>
      </c>
      <c r="P66" s="15"/>
    </row>
    <row r="67" s="6" customFormat="1" ht="24" spans="1:16">
      <c r="A67" s="25" t="s">
        <v>542</v>
      </c>
      <c r="B67" s="11">
        <v>1</v>
      </c>
      <c r="C67" s="11" t="s">
        <v>24</v>
      </c>
      <c r="D67" s="25" t="s">
        <v>25</v>
      </c>
      <c r="E67" s="25">
        <v>0.163</v>
      </c>
      <c r="F67" s="25" t="s">
        <v>543</v>
      </c>
      <c r="G67" s="25" t="s">
        <v>159</v>
      </c>
      <c r="H67" s="15">
        <v>2024</v>
      </c>
      <c r="I67" s="12">
        <v>65.2</v>
      </c>
      <c r="J67" s="12">
        <v>65.2</v>
      </c>
      <c r="K67" s="24"/>
      <c r="L67" s="24"/>
      <c r="M67" s="11" t="s">
        <v>450</v>
      </c>
      <c r="N67" s="11" t="s">
        <v>48</v>
      </c>
      <c r="O67" s="11" t="s">
        <v>35</v>
      </c>
      <c r="P67" s="15"/>
    </row>
    <row r="68" s="6" customFormat="1" ht="24" spans="1:16">
      <c r="A68" s="12" t="s">
        <v>544</v>
      </c>
      <c r="B68" s="11">
        <v>1</v>
      </c>
      <c r="C68" s="11" t="s">
        <v>24</v>
      </c>
      <c r="D68" s="12" t="s">
        <v>25</v>
      </c>
      <c r="E68" s="12">
        <v>1.5</v>
      </c>
      <c r="F68" s="12" t="s">
        <v>545</v>
      </c>
      <c r="G68" s="12" t="s">
        <v>32</v>
      </c>
      <c r="H68" s="15">
        <v>2024</v>
      </c>
      <c r="I68" s="12">
        <v>750</v>
      </c>
      <c r="J68" s="12">
        <v>750</v>
      </c>
      <c r="K68" s="24"/>
      <c r="L68" s="24"/>
      <c r="M68" s="11" t="s">
        <v>450</v>
      </c>
      <c r="N68" s="11" t="s">
        <v>48</v>
      </c>
      <c r="O68" s="11" t="s">
        <v>35</v>
      </c>
      <c r="P68" s="15"/>
    </row>
    <row r="69" s="6" customFormat="1" ht="24" spans="1:16">
      <c r="A69" s="12" t="s">
        <v>546</v>
      </c>
      <c r="B69" s="11">
        <v>1</v>
      </c>
      <c r="C69" s="11" t="s">
        <v>24</v>
      </c>
      <c r="D69" s="12" t="s">
        <v>25</v>
      </c>
      <c r="E69" s="12">
        <v>0.1</v>
      </c>
      <c r="F69" s="12" t="s">
        <v>547</v>
      </c>
      <c r="G69" s="12" t="s">
        <v>425</v>
      </c>
      <c r="H69" s="15">
        <v>2024</v>
      </c>
      <c r="I69" s="12">
        <v>50</v>
      </c>
      <c r="J69" s="12">
        <v>50</v>
      </c>
      <c r="K69" s="24"/>
      <c r="L69" s="24"/>
      <c r="M69" s="11" t="s">
        <v>450</v>
      </c>
      <c r="N69" s="11" t="s">
        <v>48</v>
      </c>
      <c r="O69" s="11" t="s">
        <v>35</v>
      </c>
      <c r="P69" s="15"/>
    </row>
    <row r="70" s="6" customFormat="1" ht="24" spans="1:16">
      <c r="A70" s="12" t="s">
        <v>548</v>
      </c>
      <c r="B70" s="11">
        <v>1</v>
      </c>
      <c r="C70" s="11" t="s">
        <v>24</v>
      </c>
      <c r="D70" s="12" t="s">
        <v>25</v>
      </c>
      <c r="E70" s="12">
        <v>0.63</v>
      </c>
      <c r="F70" s="12" t="s">
        <v>549</v>
      </c>
      <c r="G70" s="12" t="s">
        <v>168</v>
      </c>
      <c r="H70" s="15">
        <v>2024</v>
      </c>
      <c r="I70" s="12">
        <v>315</v>
      </c>
      <c r="J70" s="12">
        <v>315</v>
      </c>
      <c r="K70" s="24"/>
      <c r="L70" s="24"/>
      <c r="M70" s="11" t="s">
        <v>450</v>
      </c>
      <c r="N70" s="11" t="s">
        <v>48</v>
      </c>
      <c r="O70" s="11" t="s">
        <v>35</v>
      </c>
      <c r="P70" s="15"/>
    </row>
    <row r="71" s="6" customFormat="1" ht="24" spans="1:16">
      <c r="A71" s="12" t="s">
        <v>550</v>
      </c>
      <c r="B71" s="11">
        <v>1</v>
      </c>
      <c r="C71" s="11" t="s">
        <v>24</v>
      </c>
      <c r="D71" s="12" t="s">
        <v>25</v>
      </c>
      <c r="E71" s="12">
        <v>0.04</v>
      </c>
      <c r="F71" s="11" t="s">
        <v>551</v>
      </c>
      <c r="G71" s="12" t="s">
        <v>194</v>
      </c>
      <c r="H71" s="15">
        <v>2024</v>
      </c>
      <c r="I71" s="12">
        <v>40</v>
      </c>
      <c r="J71" s="12">
        <v>40</v>
      </c>
      <c r="K71" s="24"/>
      <c r="L71" s="24"/>
      <c r="M71" s="11" t="s">
        <v>450</v>
      </c>
      <c r="N71" s="11" t="s">
        <v>48</v>
      </c>
      <c r="O71" s="11" t="s">
        <v>35</v>
      </c>
      <c r="P71" s="15"/>
    </row>
    <row r="72" s="6" customFormat="1" ht="24" spans="1:16">
      <c r="A72" s="12" t="s">
        <v>552</v>
      </c>
      <c r="B72" s="11">
        <v>1</v>
      </c>
      <c r="C72" s="11" t="s">
        <v>24</v>
      </c>
      <c r="D72" s="12" t="s">
        <v>25</v>
      </c>
      <c r="E72" s="12">
        <v>0.2</v>
      </c>
      <c r="F72" s="12" t="s">
        <v>553</v>
      </c>
      <c r="G72" s="12" t="s">
        <v>229</v>
      </c>
      <c r="H72" s="15">
        <v>2024</v>
      </c>
      <c r="I72" s="12">
        <v>120</v>
      </c>
      <c r="J72" s="12">
        <v>120</v>
      </c>
      <c r="K72" s="24"/>
      <c r="L72" s="24"/>
      <c r="M72" s="11" t="s">
        <v>450</v>
      </c>
      <c r="N72" s="11" t="s">
        <v>48</v>
      </c>
      <c r="O72" s="11" t="s">
        <v>35</v>
      </c>
      <c r="P72" s="15"/>
    </row>
    <row r="73" s="6" customFormat="1" ht="24" spans="1:16">
      <c r="A73" s="12" t="s">
        <v>552</v>
      </c>
      <c r="B73" s="11">
        <v>1</v>
      </c>
      <c r="C73" s="11" t="s">
        <v>24</v>
      </c>
      <c r="D73" s="12" t="s">
        <v>25</v>
      </c>
      <c r="E73" s="12">
        <v>0.3</v>
      </c>
      <c r="F73" s="12" t="s">
        <v>3406</v>
      </c>
      <c r="G73" s="12" t="s">
        <v>188</v>
      </c>
      <c r="H73" s="15">
        <v>2024</v>
      </c>
      <c r="I73" s="12">
        <v>180</v>
      </c>
      <c r="J73" s="12">
        <v>180</v>
      </c>
      <c r="K73" s="24"/>
      <c r="L73" s="24"/>
      <c r="M73" s="11" t="s">
        <v>450</v>
      </c>
      <c r="N73" s="11" t="s">
        <v>48</v>
      </c>
      <c r="O73" s="11" t="s">
        <v>35</v>
      </c>
      <c r="P73" s="15"/>
    </row>
    <row r="74" s="6" customFormat="1" ht="24" spans="1:16">
      <c r="A74" s="12" t="s">
        <v>552</v>
      </c>
      <c r="B74" s="11">
        <v>1</v>
      </c>
      <c r="C74" s="11" t="s">
        <v>24</v>
      </c>
      <c r="D74" s="12" t="s">
        <v>25</v>
      </c>
      <c r="E74" s="12">
        <v>0.3</v>
      </c>
      <c r="F74" s="12" t="s">
        <v>3406</v>
      </c>
      <c r="G74" s="12" t="s">
        <v>32</v>
      </c>
      <c r="H74" s="15">
        <v>2024</v>
      </c>
      <c r="I74" s="12">
        <v>180</v>
      </c>
      <c r="J74" s="12">
        <v>180</v>
      </c>
      <c r="K74" s="24"/>
      <c r="L74" s="24"/>
      <c r="M74" s="11" t="s">
        <v>450</v>
      </c>
      <c r="N74" s="11" t="s">
        <v>48</v>
      </c>
      <c r="O74" s="11" t="s">
        <v>35</v>
      </c>
      <c r="P74" s="15"/>
    </row>
    <row r="75" s="6" customFormat="1" ht="24" spans="1:16">
      <c r="A75" s="12" t="s">
        <v>552</v>
      </c>
      <c r="B75" s="11">
        <v>1</v>
      </c>
      <c r="C75" s="11" t="s">
        <v>24</v>
      </c>
      <c r="D75" s="12" t="s">
        <v>25</v>
      </c>
      <c r="E75" s="12">
        <v>0.3</v>
      </c>
      <c r="F75" s="12" t="s">
        <v>3406</v>
      </c>
      <c r="G75" s="12" t="s">
        <v>173</v>
      </c>
      <c r="H75" s="15">
        <v>2024</v>
      </c>
      <c r="I75" s="12">
        <v>180</v>
      </c>
      <c r="J75" s="12">
        <v>180</v>
      </c>
      <c r="K75" s="24"/>
      <c r="L75" s="24"/>
      <c r="M75" s="11" t="s">
        <v>450</v>
      </c>
      <c r="N75" s="11" t="s">
        <v>48</v>
      </c>
      <c r="O75" s="11" t="s">
        <v>35</v>
      </c>
      <c r="P75" s="15"/>
    </row>
    <row r="76" s="6" customFormat="1" ht="24" spans="1:16">
      <c r="A76" s="12" t="s">
        <v>552</v>
      </c>
      <c r="B76" s="11">
        <v>1</v>
      </c>
      <c r="C76" s="11" t="s">
        <v>24</v>
      </c>
      <c r="D76" s="12" t="s">
        <v>25</v>
      </c>
      <c r="E76" s="12">
        <v>0.1</v>
      </c>
      <c r="F76" s="12" t="s">
        <v>3407</v>
      </c>
      <c r="G76" s="12" t="s">
        <v>185</v>
      </c>
      <c r="H76" s="15">
        <v>2024</v>
      </c>
      <c r="I76" s="12">
        <v>60</v>
      </c>
      <c r="J76" s="12">
        <v>60</v>
      </c>
      <c r="K76" s="24"/>
      <c r="L76" s="24"/>
      <c r="M76" s="11" t="s">
        <v>450</v>
      </c>
      <c r="N76" s="11" t="s">
        <v>48</v>
      </c>
      <c r="O76" s="11" t="s">
        <v>35</v>
      </c>
      <c r="P76" s="15"/>
    </row>
    <row r="77" s="6" customFormat="1" ht="24" spans="1:16">
      <c r="A77" s="12" t="s">
        <v>552</v>
      </c>
      <c r="B77" s="11">
        <v>1</v>
      </c>
      <c r="C77" s="11" t="s">
        <v>24</v>
      </c>
      <c r="D77" s="12" t="s">
        <v>25</v>
      </c>
      <c r="E77" s="12">
        <v>0.1</v>
      </c>
      <c r="F77" s="12" t="s">
        <v>3407</v>
      </c>
      <c r="G77" s="12" t="s">
        <v>165</v>
      </c>
      <c r="H77" s="15">
        <v>2024</v>
      </c>
      <c r="I77" s="12">
        <v>60</v>
      </c>
      <c r="J77" s="12">
        <v>60</v>
      </c>
      <c r="K77" s="24"/>
      <c r="L77" s="24"/>
      <c r="M77" s="11" t="s">
        <v>450</v>
      </c>
      <c r="N77" s="11" t="s">
        <v>48</v>
      </c>
      <c r="O77" s="11" t="s">
        <v>35</v>
      </c>
      <c r="P77" s="15"/>
    </row>
    <row r="78" s="6" customFormat="1" spans="1:16">
      <c r="A78" s="12" t="s">
        <v>555</v>
      </c>
      <c r="B78" s="11">
        <v>1</v>
      </c>
      <c r="C78" s="11" t="s">
        <v>24</v>
      </c>
      <c r="D78" s="12" t="s">
        <v>25</v>
      </c>
      <c r="E78" s="12">
        <v>0.2</v>
      </c>
      <c r="F78" s="12" t="s">
        <v>3408</v>
      </c>
      <c r="G78" s="12" t="s">
        <v>165</v>
      </c>
      <c r="H78" s="15">
        <v>2024</v>
      </c>
      <c r="I78" s="12">
        <v>120</v>
      </c>
      <c r="J78" s="12">
        <v>120</v>
      </c>
      <c r="K78" s="24"/>
      <c r="L78" s="24"/>
      <c r="M78" s="11" t="s">
        <v>450</v>
      </c>
      <c r="N78" s="11" t="s">
        <v>48</v>
      </c>
      <c r="O78" s="11" t="s">
        <v>35</v>
      </c>
      <c r="P78" s="15"/>
    </row>
    <row r="79" s="6" customFormat="1" spans="1:16">
      <c r="A79" s="12" t="s">
        <v>555</v>
      </c>
      <c r="B79" s="11">
        <v>1</v>
      </c>
      <c r="C79" s="11" t="s">
        <v>24</v>
      </c>
      <c r="D79" s="12" t="s">
        <v>25</v>
      </c>
      <c r="E79" s="12">
        <v>0.2</v>
      </c>
      <c r="F79" s="12" t="s">
        <v>3408</v>
      </c>
      <c r="G79" s="12" t="s">
        <v>32</v>
      </c>
      <c r="H79" s="15">
        <v>2024</v>
      </c>
      <c r="I79" s="12">
        <v>120</v>
      </c>
      <c r="J79" s="12">
        <v>120</v>
      </c>
      <c r="K79" s="24"/>
      <c r="L79" s="24"/>
      <c r="M79" s="11" t="s">
        <v>450</v>
      </c>
      <c r="N79" s="11" t="s">
        <v>48</v>
      </c>
      <c r="O79" s="11" t="s">
        <v>35</v>
      </c>
      <c r="P79" s="15"/>
    </row>
    <row r="80" s="6" customFormat="1" spans="1:16">
      <c r="A80" s="12" t="s">
        <v>555</v>
      </c>
      <c r="B80" s="11">
        <v>1</v>
      </c>
      <c r="C80" s="11" t="s">
        <v>24</v>
      </c>
      <c r="D80" s="12" t="s">
        <v>25</v>
      </c>
      <c r="E80" s="12">
        <v>0.2</v>
      </c>
      <c r="F80" s="12" t="s">
        <v>3408</v>
      </c>
      <c r="G80" s="12" t="s">
        <v>113</v>
      </c>
      <c r="H80" s="15">
        <v>2024</v>
      </c>
      <c r="I80" s="12">
        <v>120</v>
      </c>
      <c r="J80" s="12">
        <v>120</v>
      </c>
      <c r="K80" s="24"/>
      <c r="L80" s="24"/>
      <c r="M80" s="11" t="s">
        <v>450</v>
      </c>
      <c r="N80" s="11" t="s">
        <v>48</v>
      </c>
      <c r="O80" s="11" t="s">
        <v>35</v>
      </c>
      <c r="P80" s="15"/>
    </row>
    <row r="81" s="6" customFormat="1" spans="1:16">
      <c r="A81" s="12" t="s">
        <v>555</v>
      </c>
      <c r="B81" s="11">
        <v>1</v>
      </c>
      <c r="C81" s="11" t="s">
        <v>24</v>
      </c>
      <c r="D81" s="12" t="s">
        <v>25</v>
      </c>
      <c r="E81" s="12">
        <v>0.2</v>
      </c>
      <c r="F81" s="12" t="s">
        <v>3409</v>
      </c>
      <c r="G81" s="12" t="s">
        <v>173</v>
      </c>
      <c r="H81" s="15">
        <v>2024</v>
      </c>
      <c r="I81" s="12">
        <v>180</v>
      </c>
      <c r="J81" s="12">
        <v>180</v>
      </c>
      <c r="K81" s="24"/>
      <c r="L81" s="24"/>
      <c r="M81" s="11" t="s">
        <v>450</v>
      </c>
      <c r="N81" s="11" t="s">
        <v>48</v>
      </c>
      <c r="O81" s="11" t="s">
        <v>35</v>
      </c>
      <c r="P81" s="15"/>
    </row>
    <row r="82" s="6" customFormat="1" spans="1:16">
      <c r="A82" s="12" t="s">
        <v>555</v>
      </c>
      <c r="B82" s="11">
        <v>1</v>
      </c>
      <c r="C82" s="11" t="s">
        <v>24</v>
      </c>
      <c r="D82" s="12" t="s">
        <v>25</v>
      </c>
      <c r="E82" s="12">
        <v>0.3</v>
      </c>
      <c r="F82" s="12" t="s">
        <v>3409</v>
      </c>
      <c r="G82" s="12" t="s">
        <v>185</v>
      </c>
      <c r="H82" s="15">
        <v>2024</v>
      </c>
      <c r="I82" s="12">
        <v>180</v>
      </c>
      <c r="J82" s="12">
        <v>180</v>
      </c>
      <c r="K82" s="24"/>
      <c r="L82" s="24"/>
      <c r="M82" s="11" t="s">
        <v>450</v>
      </c>
      <c r="N82" s="11" t="s">
        <v>48</v>
      </c>
      <c r="O82" s="11" t="s">
        <v>35</v>
      </c>
      <c r="P82" s="15"/>
    </row>
    <row r="83" s="6" customFormat="1" ht="24" spans="1:16">
      <c r="A83" s="12" t="s">
        <v>558</v>
      </c>
      <c r="B83" s="11">
        <v>1</v>
      </c>
      <c r="C83" s="11" t="s">
        <v>24</v>
      </c>
      <c r="D83" s="12" t="s">
        <v>25</v>
      </c>
      <c r="E83" s="12">
        <v>0.1</v>
      </c>
      <c r="F83" s="12" t="s">
        <v>559</v>
      </c>
      <c r="G83" s="12" t="s">
        <v>303</v>
      </c>
      <c r="H83" s="15">
        <v>2024</v>
      </c>
      <c r="I83" s="12">
        <v>90</v>
      </c>
      <c r="J83" s="12">
        <v>90</v>
      </c>
      <c r="K83" s="24"/>
      <c r="L83" s="24"/>
      <c r="M83" s="11" t="s">
        <v>450</v>
      </c>
      <c r="N83" s="11" t="s">
        <v>48</v>
      </c>
      <c r="O83" s="11" t="s">
        <v>35</v>
      </c>
      <c r="P83" s="15"/>
    </row>
    <row r="84" s="6" customFormat="1" ht="24" spans="1:16">
      <c r="A84" s="12" t="s">
        <v>560</v>
      </c>
      <c r="B84" s="11">
        <v>1</v>
      </c>
      <c r="C84" s="11" t="s">
        <v>24</v>
      </c>
      <c r="D84" s="12" t="s">
        <v>25</v>
      </c>
      <c r="E84" s="12">
        <v>0.178</v>
      </c>
      <c r="F84" s="12" t="s">
        <v>561</v>
      </c>
      <c r="G84" s="12" t="s">
        <v>185</v>
      </c>
      <c r="H84" s="15">
        <v>2024</v>
      </c>
      <c r="I84" s="12">
        <v>89</v>
      </c>
      <c r="J84" s="12">
        <v>89</v>
      </c>
      <c r="K84" s="24"/>
      <c r="L84" s="24"/>
      <c r="M84" s="11" t="s">
        <v>450</v>
      </c>
      <c r="N84" s="11" t="s">
        <v>48</v>
      </c>
      <c r="O84" s="11" t="s">
        <v>35</v>
      </c>
      <c r="P84" s="15"/>
    </row>
    <row r="85" s="6" customFormat="1" ht="120" spans="1:16">
      <c r="A85" s="25" t="s">
        <v>515</v>
      </c>
      <c r="B85" s="11">
        <v>1</v>
      </c>
      <c r="C85" s="11" t="s">
        <v>24</v>
      </c>
      <c r="D85" s="25" t="s">
        <v>493</v>
      </c>
      <c r="E85" s="25">
        <v>20</v>
      </c>
      <c r="F85" s="25" t="s">
        <v>516</v>
      </c>
      <c r="G85" s="25" t="s">
        <v>517</v>
      </c>
      <c r="H85" s="15">
        <v>2024</v>
      </c>
      <c r="I85" s="12">
        <v>400</v>
      </c>
      <c r="J85" s="25"/>
      <c r="K85" s="24">
        <v>400</v>
      </c>
      <c r="L85" s="24"/>
      <c r="M85" s="11" t="s">
        <v>450</v>
      </c>
      <c r="N85" s="11" t="s">
        <v>48</v>
      </c>
      <c r="O85" s="11" t="s">
        <v>35</v>
      </c>
      <c r="P85" s="15"/>
    </row>
    <row r="86" s="3" customFormat="1" ht="37" customHeight="1" spans="1:16">
      <c r="A86" s="11" t="s">
        <v>577</v>
      </c>
      <c r="B86" s="11">
        <f>SUM(B87:B92)</f>
        <v>6</v>
      </c>
      <c r="C86" s="11" t="s">
        <v>20</v>
      </c>
      <c r="D86" s="11" t="s">
        <v>20</v>
      </c>
      <c r="E86" s="11" t="s">
        <v>20</v>
      </c>
      <c r="F86" s="11" t="s">
        <v>20</v>
      </c>
      <c r="G86" s="11" t="s">
        <v>20</v>
      </c>
      <c r="H86" s="11" t="s">
        <v>20</v>
      </c>
      <c r="I86" s="22">
        <f t="shared" ref="I86:L86" si="7">SUM(I87:I92)</f>
        <v>12400</v>
      </c>
      <c r="J86" s="11">
        <f t="shared" si="7"/>
        <v>10600</v>
      </c>
      <c r="K86" s="11">
        <f t="shared" si="7"/>
        <v>1800</v>
      </c>
      <c r="L86" s="11">
        <f t="shared" si="7"/>
        <v>0</v>
      </c>
      <c r="M86" s="11" t="s">
        <v>20</v>
      </c>
      <c r="N86" s="11" t="s">
        <v>20</v>
      </c>
      <c r="O86" s="11" t="s">
        <v>20</v>
      </c>
      <c r="P86" s="11"/>
    </row>
    <row r="87" s="2" customFormat="1" ht="36" spans="1:16">
      <c r="A87" s="13" t="s">
        <v>584</v>
      </c>
      <c r="B87" s="11">
        <v>1</v>
      </c>
      <c r="C87" s="11" t="s">
        <v>24</v>
      </c>
      <c r="D87" s="11" t="s">
        <v>245</v>
      </c>
      <c r="E87" s="11">
        <v>1</v>
      </c>
      <c r="F87" s="13" t="s">
        <v>585</v>
      </c>
      <c r="G87" s="11" t="s">
        <v>257</v>
      </c>
      <c r="H87" s="11">
        <v>2024</v>
      </c>
      <c r="I87" s="22">
        <f>J87+L87</f>
        <v>1000</v>
      </c>
      <c r="J87" s="22">
        <v>1000</v>
      </c>
      <c r="K87" s="22"/>
      <c r="L87" s="22"/>
      <c r="M87" s="11" t="s">
        <v>583</v>
      </c>
      <c r="N87" s="11" t="s">
        <v>48</v>
      </c>
      <c r="O87" s="11" t="s">
        <v>35</v>
      </c>
      <c r="P87" s="11"/>
    </row>
    <row r="88" s="2" customFormat="1" ht="36" spans="1:16">
      <c r="A88" s="11" t="s">
        <v>586</v>
      </c>
      <c r="B88" s="11">
        <v>1</v>
      </c>
      <c r="C88" s="11" t="s">
        <v>587</v>
      </c>
      <c r="D88" s="11" t="s">
        <v>245</v>
      </c>
      <c r="E88" s="11">
        <v>1</v>
      </c>
      <c r="F88" s="13" t="s">
        <v>588</v>
      </c>
      <c r="G88" s="11" t="s">
        <v>32</v>
      </c>
      <c r="H88" s="11">
        <v>2024</v>
      </c>
      <c r="I88" s="22">
        <f>J88+L88</f>
        <v>400</v>
      </c>
      <c r="J88" s="22">
        <v>400</v>
      </c>
      <c r="K88" s="22"/>
      <c r="L88" s="22"/>
      <c r="M88" s="11" t="s">
        <v>583</v>
      </c>
      <c r="N88" s="11" t="s">
        <v>48</v>
      </c>
      <c r="O88" s="11" t="s">
        <v>35</v>
      </c>
      <c r="P88" s="11"/>
    </row>
    <row r="89" s="2" customFormat="1" ht="24" spans="1:16">
      <c r="A89" s="11" t="s">
        <v>589</v>
      </c>
      <c r="B89" s="11">
        <v>1</v>
      </c>
      <c r="C89" s="11" t="s">
        <v>24</v>
      </c>
      <c r="D89" s="11" t="s">
        <v>245</v>
      </c>
      <c r="E89" s="11">
        <v>1</v>
      </c>
      <c r="F89" s="13" t="s">
        <v>590</v>
      </c>
      <c r="G89" s="11" t="s">
        <v>591</v>
      </c>
      <c r="H89" s="11">
        <v>2024</v>
      </c>
      <c r="I89" s="22">
        <f>J89+L89</f>
        <v>1000</v>
      </c>
      <c r="J89" s="22">
        <v>1000</v>
      </c>
      <c r="K89" s="22"/>
      <c r="L89" s="22"/>
      <c r="M89" s="11" t="s">
        <v>583</v>
      </c>
      <c r="N89" s="11" t="s">
        <v>48</v>
      </c>
      <c r="O89" s="11" t="s">
        <v>35</v>
      </c>
      <c r="P89" s="11"/>
    </row>
    <row r="90" s="2" customFormat="1" ht="36" spans="1:16">
      <c r="A90" s="11" t="s">
        <v>592</v>
      </c>
      <c r="B90" s="11">
        <v>1</v>
      </c>
      <c r="C90" s="11" t="s">
        <v>24</v>
      </c>
      <c r="D90" s="11" t="s">
        <v>245</v>
      </c>
      <c r="E90" s="11">
        <v>1</v>
      </c>
      <c r="F90" s="11" t="s">
        <v>593</v>
      </c>
      <c r="G90" s="11" t="s">
        <v>32</v>
      </c>
      <c r="H90" s="11">
        <v>2024</v>
      </c>
      <c r="I90" s="22">
        <f>J90+L90</f>
        <v>200</v>
      </c>
      <c r="J90" s="22">
        <v>200</v>
      </c>
      <c r="K90" s="22"/>
      <c r="L90" s="22"/>
      <c r="M90" s="11" t="s">
        <v>583</v>
      </c>
      <c r="N90" s="11" t="s">
        <v>48</v>
      </c>
      <c r="O90" s="11" t="s">
        <v>35</v>
      </c>
      <c r="P90" s="11"/>
    </row>
    <row r="91" s="2" customFormat="1" ht="168" spans="1:16">
      <c r="A91" s="11" t="s">
        <v>594</v>
      </c>
      <c r="B91" s="11">
        <v>1</v>
      </c>
      <c r="C91" s="11" t="s">
        <v>24</v>
      </c>
      <c r="D91" s="11" t="s">
        <v>595</v>
      </c>
      <c r="E91" s="11">
        <v>42.41</v>
      </c>
      <c r="F91" s="11" t="s">
        <v>596</v>
      </c>
      <c r="G91" s="11" t="s">
        <v>32</v>
      </c>
      <c r="H91" s="11">
        <v>2024</v>
      </c>
      <c r="I91" s="22">
        <f>J91+K91+L91</f>
        <v>4000</v>
      </c>
      <c r="J91" s="22">
        <v>4000</v>
      </c>
      <c r="K91" s="22"/>
      <c r="L91" s="22"/>
      <c r="M91" s="11" t="s">
        <v>33</v>
      </c>
      <c r="N91" s="11" t="s">
        <v>48</v>
      </c>
      <c r="O91" s="11" t="s">
        <v>35</v>
      </c>
      <c r="P91" s="11"/>
    </row>
    <row r="92" s="2" customFormat="1" ht="144" customHeight="1" spans="1:16">
      <c r="A92" s="11" t="s">
        <v>597</v>
      </c>
      <c r="B92" s="11">
        <v>1</v>
      </c>
      <c r="C92" s="11" t="s">
        <v>24</v>
      </c>
      <c r="D92" s="11" t="s">
        <v>74</v>
      </c>
      <c r="E92" s="11">
        <v>1</v>
      </c>
      <c r="F92" s="11" t="s">
        <v>598</v>
      </c>
      <c r="G92" s="11" t="s">
        <v>159</v>
      </c>
      <c r="H92" s="11">
        <v>2024</v>
      </c>
      <c r="I92" s="22">
        <f>J92+K92+L92</f>
        <v>5800</v>
      </c>
      <c r="J92" s="22">
        <v>4000</v>
      </c>
      <c r="K92" s="22">
        <v>1800</v>
      </c>
      <c r="L92" s="22"/>
      <c r="M92" s="11" t="s">
        <v>33</v>
      </c>
      <c r="N92" s="11" t="s">
        <v>48</v>
      </c>
      <c r="O92" s="11" t="s">
        <v>35</v>
      </c>
      <c r="P92" s="11"/>
    </row>
    <row r="93" s="3" customFormat="1" ht="37" customHeight="1" spans="1:16">
      <c r="A93" s="11" t="s">
        <v>601</v>
      </c>
      <c r="B93" s="11"/>
      <c r="C93" s="11" t="s">
        <v>20</v>
      </c>
      <c r="D93" s="11" t="s">
        <v>145</v>
      </c>
      <c r="E93" s="11" t="s">
        <v>20</v>
      </c>
      <c r="F93" s="11" t="s">
        <v>602</v>
      </c>
      <c r="G93" s="11" t="s">
        <v>20</v>
      </c>
      <c r="H93" s="11" t="s">
        <v>20</v>
      </c>
      <c r="I93" s="22">
        <f>J93+K93+L93</f>
        <v>0</v>
      </c>
      <c r="J93" s="22"/>
      <c r="K93" s="22"/>
      <c r="L93" s="22"/>
      <c r="M93" s="11" t="s">
        <v>20</v>
      </c>
      <c r="N93" s="11" t="s">
        <v>20</v>
      </c>
      <c r="O93" s="11" t="s">
        <v>20</v>
      </c>
      <c r="P93" s="11"/>
    </row>
    <row r="94" s="3" customFormat="1" ht="37" customHeight="1" spans="1:16">
      <c r="A94" s="11" t="s">
        <v>603</v>
      </c>
      <c r="B94" s="11"/>
      <c r="C94" s="11" t="s">
        <v>20</v>
      </c>
      <c r="D94" s="11" t="s">
        <v>74</v>
      </c>
      <c r="E94" s="11" t="s">
        <v>20</v>
      </c>
      <c r="F94" s="11" t="s">
        <v>604</v>
      </c>
      <c r="G94" s="11" t="s">
        <v>20</v>
      </c>
      <c r="H94" s="11" t="s">
        <v>20</v>
      </c>
      <c r="I94" s="22">
        <f>J94+K94+L94</f>
        <v>0</v>
      </c>
      <c r="J94" s="22"/>
      <c r="K94" s="22"/>
      <c r="L94" s="22"/>
      <c r="M94" s="11" t="s">
        <v>20</v>
      </c>
      <c r="N94" s="11" t="s">
        <v>20</v>
      </c>
      <c r="O94" s="11" t="s">
        <v>20</v>
      </c>
      <c r="P94" s="11"/>
    </row>
    <row r="95" s="3" customFormat="1" ht="37" customHeight="1" spans="1:16">
      <c r="A95" s="11" t="s">
        <v>605</v>
      </c>
      <c r="B95" s="11">
        <f>SUM(B96:B133)</f>
        <v>38</v>
      </c>
      <c r="C95" s="11" t="s">
        <v>20</v>
      </c>
      <c r="D95" s="11" t="s">
        <v>20</v>
      </c>
      <c r="E95" s="11" t="s">
        <v>20</v>
      </c>
      <c r="F95" s="11" t="s">
        <v>20</v>
      </c>
      <c r="G95" s="11" t="s">
        <v>20</v>
      </c>
      <c r="H95" s="11" t="s">
        <v>20</v>
      </c>
      <c r="I95" s="22">
        <f>J95+K95+L95</f>
        <v>18277.44</v>
      </c>
      <c r="J95" s="11">
        <f>SUM(J96:J133)</f>
        <v>16277.44</v>
      </c>
      <c r="K95" s="11">
        <f>SUM(K96:K133)</f>
        <v>2000</v>
      </c>
      <c r="L95" s="11">
        <f>SUM(L96:L133)</f>
        <v>0</v>
      </c>
      <c r="M95" s="11" t="s">
        <v>20</v>
      </c>
      <c r="N95" s="11" t="s">
        <v>20</v>
      </c>
      <c r="O95" s="11" t="s">
        <v>20</v>
      </c>
      <c r="P95" s="11"/>
    </row>
    <row r="96" s="4" customFormat="1" ht="60" spans="1:16">
      <c r="A96" s="13" t="s">
        <v>831</v>
      </c>
      <c r="B96" s="11">
        <v>1</v>
      </c>
      <c r="C96" s="11" t="s">
        <v>24</v>
      </c>
      <c r="D96" s="11" t="s">
        <v>25</v>
      </c>
      <c r="E96" s="11">
        <v>14.32</v>
      </c>
      <c r="F96" s="11" t="s">
        <v>832</v>
      </c>
      <c r="G96" s="11" t="s">
        <v>194</v>
      </c>
      <c r="H96" s="11">
        <v>2024</v>
      </c>
      <c r="I96" s="22">
        <f t="shared" ref="I96:I143" si="8">J96+K96+L96</f>
        <v>189</v>
      </c>
      <c r="J96" s="22">
        <v>189</v>
      </c>
      <c r="K96" s="22"/>
      <c r="L96" s="22"/>
      <c r="M96" s="11" t="s">
        <v>33</v>
      </c>
      <c r="N96" s="11" t="s">
        <v>42</v>
      </c>
      <c r="O96" s="11" t="s">
        <v>35</v>
      </c>
      <c r="P96" s="11"/>
    </row>
    <row r="97" s="4" customFormat="1" ht="60" spans="1:16">
      <c r="A97" s="13" t="s">
        <v>833</v>
      </c>
      <c r="B97" s="11">
        <v>1</v>
      </c>
      <c r="C97" s="11" t="s">
        <v>24</v>
      </c>
      <c r="D97" s="11" t="s">
        <v>25</v>
      </c>
      <c r="E97" s="11">
        <v>5.22</v>
      </c>
      <c r="F97" s="11" t="s">
        <v>834</v>
      </c>
      <c r="G97" s="11" t="s">
        <v>191</v>
      </c>
      <c r="H97" s="11">
        <v>2024</v>
      </c>
      <c r="I97" s="22">
        <f t="shared" si="8"/>
        <v>69</v>
      </c>
      <c r="J97" s="22">
        <v>69</v>
      </c>
      <c r="K97" s="22"/>
      <c r="L97" s="22"/>
      <c r="M97" s="11" t="s">
        <v>33</v>
      </c>
      <c r="N97" s="11" t="s">
        <v>42</v>
      </c>
      <c r="O97" s="11" t="s">
        <v>35</v>
      </c>
      <c r="P97" s="11"/>
    </row>
    <row r="98" s="4" customFormat="1" ht="60" spans="1:16">
      <c r="A98" s="13" t="s">
        <v>835</v>
      </c>
      <c r="B98" s="11">
        <v>1</v>
      </c>
      <c r="C98" s="11" t="s">
        <v>24</v>
      </c>
      <c r="D98" s="11" t="s">
        <v>25</v>
      </c>
      <c r="E98" s="11">
        <v>12.2</v>
      </c>
      <c r="F98" s="11" t="s">
        <v>836</v>
      </c>
      <c r="G98" s="11" t="s">
        <v>159</v>
      </c>
      <c r="H98" s="11">
        <v>2024</v>
      </c>
      <c r="I98" s="22">
        <f t="shared" si="8"/>
        <v>161</v>
      </c>
      <c r="J98" s="22">
        <v>161</v>
      </c>
      <c r="K98" s="22"/>
      <c r="L98" s="22"/>
      <c r="M98" s="11" t="s">
        <v>33</v>
      </c>
      <c r="N98" s="11" t="s">
        <v>42</v>
      </c>
      <c r="O98" s="11" t="s">
        <v>35</v>
      </c>
      <c r="P98" s="11"/>
    </row>
    <row r="99" s="4" customFormat="1" ht="60" spans="1:16">
      <c r="A99" s="13" t="s">
        <v>837</v>
      </c>
      <c r="B99" s="11">
        <v>1</v>
      </c>
      <c r="C99" s="11" t="s">
        <v>24</v>
      </c>
      <c r="D99" s="11" t="s">
        <v>25</v>
      </c>
      <c r="E99" s="11">
        <v>8.71</v>
      </c>
      <c r="F99" s="11" t="s">
        <v>838</v>
      </c>
      <c r="G99" s="11" t="s">
        <v>188</v>
      </c>
      <c r="H99" s="11">
        <v>2024</v>
      </c>
      <c r="I99" s="22">
        <f t="shared" si="8"/>
        <v>115</v>
      </c>
      <c r="J99" s="22">
        <v>115</v>
      </c>
      <c r="K99" s="22"/>
      <c r="L99" s="22"/>
      <c r="M99" s="11" t="s">
        <v>33</v>
      </c>
      <c r="N99" s="11" t="s">
        <v>42</v>
      </c>
      <c r="O99" s="11" t="s">
        <v>35</v>
      </c>
      <c r="P99" s="11"/>
    </row>
    <row r="100" s="4" customFormat="1" ht="60" spans="1:16">
      <c r="A100" s="13" t="s">
        <v>839</v>
      </c>
      <c r="B100" s="11">
        <v>1</v>
      </c>
      <c r="C100" s="11" t="s">
        <v>24</v>
      </c>
      <c r="D100" s="11" t="s">
        <v>25</v>
      </c>
      <c r="E100" s="11">
        <v>5.45</v>
      </c>
      <c r="F100" s="11" t="s">
        <v>840</v>
      </c>
      <c r="G100" s="11" t="s">
        <v>185</v>
      </c>
      <c r="H100" s="11">
        <v>2024</v>
      </c>
      <c r="I100" s="22">
        <f t="shared" si="8"/>
        <v>72</v>
      </c>
      <c r="J100" s="22">
        <v>72</v>
      </c>
      <c r="K100" s="22"/>
      <c r="L100" s="22"/>
      <c r="M100" s="11" t="s">
        <v>33</v>
      </c>
      <c r="N100" s="11" t="s">
        <v>42</v>
      </c>
      <c r="O100" s="11" t="s">
        <v>35</v>
      </c>
      <c r="P100" s="11"/>
    </row>
    <row r="101" s="4" customFormat="1" ht="60" spans="1:16">
      <c r="A101" s="13" t="s">
        <v>841</v>
      </c>
      <c r="B101" s="11">
        <v>1</v>
      </c>
      <c r="C101" s="11" t="s">
        <v>24</v>
      </c>
      <c r="D101" s="11" t="s">
        <v>25</v>
      </c>
      <c r="E101" s="11">
        <v>11.97</v>
      </c>
      <c r="F101" s="11" t="s">
        <v>842</v>
      </c>
      <c r="G101" s="11" t="s">
        <v>32</v>
      </c>
      <c r="H101" s="11">
        <v>2024</v>
      </c>
      <c r="I101" s="22">
        <f t="shared" si="8"/>
        <v>158</v>
      </c>
      <c r="J101" s="22">
        <v>158</v>
      </c>
      <c r="K101" s="22"/>
      <c r="L101" s="22"/>
      <c r="M101" s="11" t="s">
        <v>33</v>
      </c>
      <c r="N101" s="11" t="s">
        <v>42</v>
      </c>
      <c r="O101" s="11" t="s">
        <v>35</v>
      </c>
      <c r="P101" s="11"/>
    </row>
    <row r="102" s="4" customFormat="1" ht="60" spans="1:16">
      <c r="A102" s="13" t="s">
        <v>843</v>
      </c>
      <c r="B102" s="11">
        <v>1</v>
      </c>
      <c r="C102" s="11" t="s">
        <v>24</v>
      </c>
      <c r="D102" s="11" t="s">
        <v>25</v>
      </c>
      <c r="E102" s="11">
        <v>6.74</v>
      </c>
      <c r="F102" s="11" t="s">
        <v>844</v>
      </c>
      <c r="G102" s="11" t="s">
        <v>229</v>
      </c>
      <c r="H102" s="11">
        <v>2024</v>
      </c>
      <c r="I102" s="22">
        <f t="shared" si="8"/>
        <v>89</v>
      </c>
      <c r="J102" s="22">
        <v>89</v>
      </c>
      <c r="K102" s="22"/>
      <c r="L102" s="22"/>
      <c r="M102" s="11" t="s">
        <v>33</v>
      </c>
      <c r="N102" s="11" t="s">
        <v>42</v>
      </c>
      <c r="O102" s="11" t="s">
        <v>35</v>
      </c>
      <c r="P102" s="11"/>
    </row>
    <row r="103" s="4" customFormat="1" ht="60" spans="1:16">
      <c r="A103" s="13" t="s">
        <v>845</v>
      </c>
      <c r="B103" s="11">
        <v>1</v>
      </c>
      <c r="C103" s="11" t="s">
        <v>24</v>
      </c>
      <c r="D103" s="11" t="s">
        <v>25</v>
      </c>
      <c r="E103" s="11">
        <v>7.58</v>
      </c>
      <c r="F103" s="11" t="s">
        <v>846</v>
      </c>
      <c r="G103" s="11" t="s">
        <v>165</v>
      </c>
      <c r="H103" s="11">
        <v>2024</v>
      </c>
      <c r="I103" s="22">
        <f t="shared" si="8"/>
        <v>100</v>
      </c>
      <c r="J103" s="22">
        <v>100</v>
      </c>
      <c r="K103" s="22"/>
      <c r="L103" s="22"/>
      <c r="M103" s="11" t="s">
        <v>33</v>
      </c>
      <c r="N103" s="11" t="s">
        <v>42</v>
      </c>
      <c r="O103" s="11" t="s">
        <v>35</v>
      </c>
      <c r="P103" s="11"/>
    </row>
    <row r="104" s="4" customFormat="1" ht="60" spans="1:16">
      <c r="A104" s="13" t="s">
        <v>847</v>
      </c>
      <c r="B104" s="11">
        <v>1</v>
      </c>
      <c r="C104" s="11" t="s">
        <v>24</v>
      </c>
      <c r="D104" s="11" t="s">
        <v>25</v>
      </c>
      <c r="E104" s="11">
        <v>11.36</v>
      </c>
      <c r="F104" s="11" t="s">
        <v>848</v>
      </c>
      <c r="G104" s="11" t="s">
        <v>168</v>
      </c>
      <c r="H104" s="11">
        <v>2024</v>
      </c>
      <c r="I104" s="22">
        <f t="shared" si="8"/>
        <v>150</v>
      </c>
      <c r="J104" s="22">
        <v>150</v>
      </c>
      <c r="K104" s="22"/>
      <c r="L104" s="22"/>
      <c r="M104" s="11" t="s">
        <v>33</v>
      </c>
      <c r="N104" s="11" t="s">
        <v>42</v>
      </c>
      <c r="O104" s="11" t="s">
        <v>35</v>
      </c>
      <c r="P104" s="11"/>
    </row>
    <row r="105" s="4" customFormat="1" ht="60" spans="1:16">
      <c r="A105" s="13" t="s">
        <v>849</v>
      </c>
      <c r="B105" s="11">
        <v>1</v>
      </c>
      <c r="C105" s="11" t="s">
        <v>24</v>
      </c>
      <c r="D105" s="11" t="s">
        <v>25</v>
      </c>
      <c r="E105" s="11">
        <v>7.27</v>
      </c>
      <c r="F105" s="11" t="s">
        <v>850</v>
      </c>
      <c r="G105" s="11" t="s">
        <v>162</v>
      </c>
      <c r="H105" s="11">
        <v>2024</v>
      </c>
      <c r="I105" s="22">
        <f t="shared" si="8"/>
        <v>96</v>
      </c>
      <c r="J105" s="22">
        <v>96</v>
      </c>
      <c r="K105" s="22"/>
      <c r="L105" s="22"/>
      <c r="M105" s="11" t="s">
        <v>33</v>
      </c>
      <c r="N105" s="11" t="s">
        <v>42</v>
      </c>
      <c r="O105" s="11" t="s">
        <v>35</v>
      </c>
      <c r="P105" s="11"/>
    </row>
    <row r="106" s="4" customFormat="1" ht="60" spans="1:16">
      <c r="A106" s="12" t="s">
        <v>851</v>
      </c>
      <c r="B106" s="11">
        <v>1</v>
      </c>
      <c r="C106" s="11" t="s">
        <v>24</v>
      </c>
      <c r="D106" s="11" t="s">
        <v>25</v>
      </c>
      <c r="E106" s="11">
        <v>6.14</v>
      </c>
      <c r="F106" s="11" t="s">
        <v>852</v>
      </c>
      <c r="G106" s="11" t="s">
        <v>303</v>
      </c>
      <c r="H106" s="11">
        <v>2024</v>
      </c>
      <c r="I106" s="22">
        <f t="shared" si="8"/>
        <v>81</v>
      </c>
      <c r="J106" s="22">
        <v>81</v>
      </c>
      <c r="K106" s="22"/>
      <c r="L106" s="22"/>
      <c r="M106" s="11" t="s">
        <v>33</v>
      </c>
      <c r="N106" s="11" t="s">
        <v>42</v>
      </c>
      <c r="O106" s="11" t="s">
        <v>35</v>
      </c>
      <c r="P106" s="11"/>
    </row>
    <row r="107" s="4" customFormat="1" ht="60" spans="1:16">
      <c r="A107" s="13" t="s">
        <v>853</v>
      </c>
      <c r="B107" s="11">
        <v>1</v>
      </c>
      <c r="C107" s="11" t="s">
        <v>24</v>
      </c>
      <c r="D107" s="11" t="s">
        <v>25</v>
      </c>
      <c r="E107" s="11">
        <v>9.85</v>
      </c>
      <c r="F107" s="11" t="s">
        <v>854</v>
      </c>
      <c r="G107" s="11" t="s">
        <v>179</v>
      </c>
      <c r="H107" s="11">
        <v>2024</v>
      </c>
      <c r="I107" s="22">
        <f t="shared" si="8"/>
        <v>130</v>
      </c>
      <c r="J107" s="22">
        <v>130</v>
      </c>
      <c r="K107" s="22"/>
      <c r="L107" s="22"/>
      <c r="M107" s="11" t="s">
        <v>33</v>
      </c>
      <c r="N107" s="11" t="s">
        <v>42</v>
      </c>
      <c r="O107" s="11" t="s">
        <v>35</v>
      </c>
      <c r="P107" s="11"/>
    </row>
    <row r="108" s="4" customFormat="1" ht="60" spans="1:16">
      <c r="A108" s="13" t="s">
        <v>855</v>
      </c>
      <c r="B108" s="11">
        <v>1</v>
      </c>
      <c r="C108" s="11" t="s">
        <v>24</v>
      </c>
      <c r="D108" s="11" t="s">
        <v>25</v>
      </c>
      <c r="E108" s="11">
        <v>6.36</v>
      </c>
      <c r="F108" s="11" t="s">
        <v>856</v>
      </c>
      <c r="G108" s="11" t="s">
        <v>182</v>
      </c>
      <c r="H108" s="11">
        <v>2024</v>
      </c>
      <c r="I108" s="22">
        <f t="shared" si="8"/>
        <v>84</v>
      </c>
      <c r="J108" s="22">
        <v>84</v>
      </c>
      <c r="K108" s="22"/>
      <c r="L108" s="22"/>
      <c r="M108" s="11" t="s">
        <v>33</v>
      </c>
      <c r="N108" s="11" t="s">
        <v>42</v>
      </c>
      <c r="O108" s="11" t="s">
        <v>35</v>
      </c>
      <c r="P108" s="11"/>
    </row>
    <row r="109" s="4" customFormat="1" ht="60" spans="1:16">
      <c r="A109" s="13" t="s">
        <v>857</v>
      </c>
      <c r="B109" s="11">
        <v>1</v>
      </c>
      <c r="C109" s="11" t="s">
        <v>24</v>
      </c>
      <c r="D109" s="11" t="s">
        <v>25</v>
      </c>
      <c r="E109" s="11">
        <v>11.29</v>
      </c>
      <c r="F109" s="11" t="s">
        <v>858</v>
      </c>
      <c r="G109" s="11" t="s">
        <v>58</v>
      </c>
      <c r="H109" s="11">
        <v>2024</v>
      </c>
      <c r="I109" s="22">
        <f t="shared" si="8"/>
        <v>149</v>
      </c>
      <c r="J109" s="22">
        <v>149</v>
      </c>
      <c r="K109" s="22"/>
      <c r="L109" s="22"/>
      <c r="M109" s="11" t="s">
        <v>33</v>
      </c>
      <c r="N109" s="11" t="s">
        <v>42</v>
      </c>
      <c r="O109" s="11" t="s">
        <v>35</v>
      </c>
      <c r="P109" s="11"/>
    </row>
    <row r="110" s="4" customFormat="1" ht="60" spans="1:16">
      <c r="A110" s="13" t="s">
        <v>859</v>
      </c>
      <c r="B110" s="11">
        <v>1</v>
      </c>
      <c r="C110" s="11" t="s">
        <v>24</v>
      </c>
      <c r="D110" s="11" t="s">
        <v>25</v>
      </c>
      <c r="E110" s="11">
        <v>7.96</v>
      </c>
      <c r="F110" s="11" t="s">
        <v>860</v>
      </c>
      <c r="G110" s="11" t="s">
        <v>173</v>
      </c>
      <c r="H110" s="11">
        <v>2024</v>
      </c>
      <c r="I110" s="22">
        <f t="shared" si="8"/>
        <v>105</v>
      </c>
      <c r="J110" s="22">
        <v>105</v>
      </c>
      <c r="K110" s="22"/>
      <c r="L110" s="22"/>
      <c r="M110" s="11" t="s">
        <v>33</v>
      </c>
      <c r="N110" s="11" t="s">
        <v>42</v>
      </c>
      <c r="O110" s="11" t="s">
        <v>35</v>
      </c>
      <c r="P110" s="11"/>
    </row>
    <row r="111" s="4" customFormat="1" ht="60" spans="1:16">
      <c r="A111" s="13" t="s">
        <v>861</v>
      </c>
      <c r="B111" s="11">
        <v>1</v>
      </c>
      <c r="C111" s="11" t="s">
        <v>24</v>
      </c>
      <c r="D111" s="11" t="s">
        <v>25</v>
      </c>
      <c r="E111" s="11">
        <v>5.53</v>
      </c>
      <c r="F111" s="11" t="s">
        <v>862</v>
      </c>
      <c r="G111" s="11" t="s">
        <v>176</v>
      </c>
      <c r="H111" s="11">
        <v>2024</v>
      </c>
      <c r="I111" s="22">
        <f t="shared" si="8"/>
        <v>73</v>
      </c>
      <c r="J111" s="22">
        <v>73</v>
      </c>
      <c r="K111" s="22"/>
      <c r="L111" s="22"/>
      <c r="M111" s="11" t="s">
        <v>33</v>
      </c>
      <c r="N111" s="11" t="s">
        <v>42</v>
      </c>
      <c r="O111" s="11" t="s">
        <v>35</v>
      </c>
      <c r="P111" s="11"/>
    </row>
    <row r="112" s="4" customFormat="1" ht="60" spans="1:16">
      <c r="A112" s="13" t="s">
        <v>863</v>
      </c>
      <c r="B112" s="11">
        <v>1</v>
      </c>
      <c r="C112" s="11" t="s">
        <v>24</v>
      </c>
      <c r="D112" s="11" t="s">
        <v>25</v>
      </c>
      <c r="E112" s="11">
        <v>4.09</v>
      </c>
      <c r="F112" s="11" t="s">
        <v>864</v>
      </c>
      <c r="G112" s="11" t="s">
        <v>425</v>
      </c>
      <c r="H112" s="11">
        <v>2024</v>
      </c>
      <c r="I112" s="22">
        <f t="shared" si="8"/>
        <v>54</v>
      </c>
      <c r="J112" s="22">
        <v>54</v>
      </c>
      <c r="K112" s="22"/>
      <c r="L112" s="22"/>
      <c r="M112" s="11" t="s">
        <v>33</v>
      </c>
      <c r="N112" s="11" t="s">
        <v>42</v>
      </c>
      <c r="O112" s="11" t="s">
        <v>35</v>
      </c>
      <c r="P112" s="11"/>
    </row>
    <row r="113" s="4" customFormat="1" ht="60" spans="1:16">
      <c r="A113" s="13" t="s">
        <v>865</v>
      </c>
      <c r="B113" s="11">
        <v>1</v>
      </c>
      <c r="C113" s="11" t="s">
        <v>24</v>
      </c>
      <c r="D113" s="11" t="s">
        <v>25</v>
      </c>
      <c r="E113" s="11">
        <v>9.47</v>
      </c>
      <c r="F113" s="11" t="s">
        <v>866</v>
      </c>
      <c r="G113" s="11" t="s">
        <v>257</v>
      </c>
      <c r="H113" s="11">
        <v>2024</v>
      </c>
      <c r="I113" s="22">
        <f t="shared" si="8"/>
        <v>125</v>
      </c>
      <c r="J113" s="22">
        <v>125</v>
      </c>
      <c r="K113" s="22"/>
      <c r="L113" s="22"/>
      <c r="M113" s="11" t="s">
        <v>33</v>
      </c>
      <c r="N113" s="11" t="s">
        <v>42</v>
      </c>
      <c r="O113" s="11" t="s">
        <v>35</v>
      </c>
      <c r="P113" s="11"/>
    </row>
    <row r="114" s="4" customFormat="1" ht="60" spans="1:16">
      <c r="A114" s="11" t="s">
        <v>867</v>
      </c>
      <c r="B114" s="11">
        <v>1</v>
      </c>
      <c r="C114" s="11" t="s">
        <v>24</v>
      </c>
      <c r="D114" s="11" t="s">
        <v>25</v>
      </c>
      <c r="E114" s="11">
        <v>0.3</v>
      </c>
      <c r="F114" s="11" t="s">
        <v>3410</v>
      </c>
      <c r="G114" s="11" t="s">
        <v>869</v>
      </c>
      <c r="H114" s="11">
        <v>2024</v>
      </c>
      <c r="I114" s="22">
        <f t="shared" si="8"/>
        <v>1500</v>
      </c>
      <c r="J114" s="22">
        <v>1500</v>
      </c>
      <c r="K114" s="22"/>
      <c r="L114" s="22"/>
      <c r="M114" s="11" t="s">
        <v>33</v>
      </c>
      <c r="N114" s="11" t="s">
        <v>48</v>
      </c>
      <c r="O114" s="11" t="s">
        <v>35</v>
      </c>
      <c r="P114" s="11"/>
    </row>
    <row r="115" s="4" customFormat="1" ht="48" spans="1:16">
      <c r="A115" s="11" t="s">
        <v>873</v>
      </c>
      <c r="B115" s="11">
        <v>1</v>
      </c>
      <c r="C115" s="11" t="s">
        <v>24</v>
      </c>
      <c r="D115" s="11" t="s">
        <v>25</v>
      </c>
      <c r="E115" s="11">
        <v>10</v>
      </c>
      <c r="F115" s="11" t="s">
        <v>3411</v>
      </c>
      <c r="G115" s="11" t="s">
        <v>329</v>
      </c>
      <c r="H115" s="11">
        <v>2024</v>
      </c>
      <c r="I115" s="22">
        <f t="shared" si="8"/>
        <v>14000</v>
      </c>
      <c r="J115" s="22">
        <v>12000</v>
      </c>
      <c r="K115" s="22">
        <v>2000</v>
      </c>
      <c r="L115" s="22"/>
      <c r="M115" s="11" t="s">
        <v>33</v>
      </c>
      <c r="N115" s="11" t="s">
        <v>48</v>
      </c>
      <c r="O115" s="11" t="s">
        <v>35</v>
      </c>
      <c r="P115" s="11"/>
    </row>
    <row r="116" s="4" customFormat="1" ht="60" spans="1:16">
      <c r="A116" s="11" t="s">
        <v>3412</v>
      </c>
      <c r="B116" s="11">
        <v>1</v>
      </c>
      <c r="C116" s="11" t="s">
        <v>24</v>
      </c>
      <c r="D116" s="11" t="s">
        <v>78</v>
      </c>
      <c r="E116" s="11">
        <v>186</v>
      </c>
      <c r="F116" s="11" t="s">
        <v>3127</v>
      </c>
      <c r="G116" s="11" t="s">
        <v>32</v>
      </c>
      <c r="H116" s="11">
        <v>2024</v>
      </c>
      <c r="I116" s="22">
        <f t="shared" si="8"/>
        <v>24</v>
      </c>
      <c r="J116" s="22">
        <v>24</v>
      </c>
      <c r="K116" s="22"/>
      <c r="L116" s="22"/>
      <c r="M116" s="11" t="s">
        <v>33</v>
      </c>
      <c r="N116" s="11" t="s">
        <v>42</v>
      </c>
      <c r="O116" s="11" t="s">
        <v>35</v>
      </c>
      <c r="P116" s="11"/>
    </row>
    <row r="117" s="4" customFormat="1" ht="60" spans="1:16">
      <c r="A117" s="11" t="s">
        <v>3413</v>
      </c>
      <c r="B117" s="11">
        <v>1</v>
      </c>
      <c r="C117" s="11" t="s">
        <v>24</v>
      </c>
      <c r="D117" s="11" t="s">
        <v>78</v>
      </c>
      <c r="E117" s="11">
        <v>163</v>
      </c>
      <c r="F117" s="11" t="s">
        <v>3130</v>
      </c>
      <c r="G117" s="11" t="s">
        <v>257</v>
      </c>
      <c r="H117" s="11">
        <v>2024</v>
      </c>
      <c r="I117" s="22">
        <f t="shared" si="8"/>
        <v>50</v>
      </c>
      <c r="J117" s="22">
        <v>50</v>
      </c>
      <c r="K117" s="22"/>
      <c r="L117" s="22"/>
      <c r="M117" s="11" t="s">
        <v>33</v>
      </c>
      <c r="N117" s="11" t="s">
        <v>42</v>
      </c>
      <c r="O117" s="11" t="s">
        <v>35</v>
      </c>
      <c r="P117" s="11"/>
    </row>
    <row r="118" s="4" customFormat="1" ht="60" spans="1:16">
      <c r="A118" s="11" t="s">
        <v>3414</v>
      </c>
      <c r="B118" s="11">
        <v>1</v>
      </c>
      <c r="C118" s="11" t="s">
        <v>24</v>
      </c>
      <c r="D118" s="11" t="s">
        <v>78</v>
      </c>
      <c r="E118" s="11">
        <v>74</v>
      </c>
      <c r="F118" s="11" t="s">
        <v>3133</v>
      </c>
      <c r="G118" s="11" t="s">
        <v>185</v>
      </c>
      <c r="H118" s="11">
        <v>2024</v>
      </c>
      <c r="I118" s="22">
        <f t="shared" si="8"/>
        <v>22</v>
      </c>
      <c r="J118" s="22">
        <v>22</v>
      </c>
      <c r="K118" s="22"/>
      <c r="L118" s="22"/>
      <c r="M118" s="11" t="s">
        <v>33</v>
      </c>
      <c r="N118" s="11" t="s">
        <v>42</v>
      </c>
      <c r="O118" s="11" t="s">
        <v>35</v>
      </c>
      <c r="P118" s="11"/>
    </row>
    <row r="119" s="4" customFormat="1" ht="60" spans="1:16">
      <c r="A119" s="11" t="s">
        <v>3415</v>
      </c>
      <c r="B119" s="11">
        <v>1</v>
      </c>
      <c r="C119" s="11" t="s">
        <v>24</v>
      </c>
      <c r="D119" s="11" t="s">
        <v>78</v>
      </c>
      <c r="E119" s="11">
        <v>108</v>
      </c>
      <c r="F119" s="11" t="s">
        <v>3136</v>
      </c>
      <c r="G119" s="11" t="s">
        <v>425</v>
      </c>
      <c r="H119" s="11">
        <v>2024</v>
      </c>
      <c r="I119" s="22">
        <f t="shared" si="8"/>
        <v>33</v>
      </c>
      <c r="J119" s="22">
        <v>33</v>
      </c>
      <c r="K119" s="22"/>
      <c r="L119" s="22"/>
      <c r="M119" s="11" t="s">
        <v>33</v>
      </c>
      <c r="N119" s="11" t="s">
        <v>42</v>
      </c>
      <c r="O119" s="11" t="s">
        <v>35</v>
      </c>
      <c r="P119" s="11"/>
    </row>
    <row r="120" s="4" customFormat="1" ht="60" spans="1:16">
      <c r="A120" s="11" t="s">
        <v>3416</v>
      </c>
      <c r="B120" s="11">
        <v>1</v>
      </c>
      <c r="C120" s="11" t="s">
        <v>24</v>
      </c>
      <c r="D120" s="11" t="s">
        <v>78</v>
      </c>
      <c r="E120" s="11">
        <v>111</v>
      </c>
      <c r="F120" s="11" t="s">
        <v>3139</v>
      </c>
      <c r="G120" s="11" t="s">
        <v>191</v>
      </c>
      <c r="H120" s="11">
        <v>2024</v>
      </c>
      <c r="I120" s="22">
        <f t="shared" si="8"/>
        <v>24</v>
      </c>
      <c r="J120" s="22">
        <v>24</v>
      </c>
      <c r="K120" s="22"/>
      <c r="L120" s="22"/>
      <c r="M120" s="11" t="s">
        <v>33</v>
      </c>
      <c r="N120" s="11" t="s">
        <v>42</v>
      </c>
      <c r="O120" s="11" t="s">
        <v>35</v>
      </c>
      <c r="P120" s="11"/>
    </row>
    <row r="121" s="4" customFormat="1" ht="60" spans="1:16">
      <c r="A121" s="11" t="s">
        <v>3417</v>
      </c>
      <c r="B121" s="11">
        <v>1</v>
      </c>
      <c r="C121" s="11" t="s">
        <v>24</v>
      </c>
      <c r="D121" s="11" t="s">
        <v>78</v>
      </c>
      <c r="E121" s="11">
        <v>306</v>
      </c>
      <c r="F121" s="11" t="s">
        <v>3142</v>
      </c>
      <c r="G121" s="11" t="s">
        <v>168</v>
      </c>
      <c r="H121" s="11">
        <v>2024</v>
      </c>
      <c r="I121" s="22">
        <f t="shared" si="8"/>
        <v>76</v>
      </c>
      <c r="J121" s="22">
        <v>76</v>
      </c>
      <c r="K121" s="22"/>
      <c r="L121" s="22"/>
      <c r="M121" s="11" t="s">
        <v>33</v>
      </c>
      <c r="N121" s="11" t="s">
        <v>42</v>
      </c>
      <c r="O121" s="11" t="s">
        <v>35</v>
      </c>
      <c r="P121" s="11"/>
    </row>
    <row r="122" s="4" customFormat="1" ht="60" spans="1:16">
      <c r="A122" s="11" t="s">
        <v>3418</v>
      </c>
      <c r="B122" s="11">
        <v>1</v>
      </c>
      <c r="C122" s="11" t="s">
        <v>24</v>
      </c>
      <c r="D122" s="11" t="s">
        <v>78</v>
      </c>
      <c r="E122" s="11">
        <v>256</v>
      </c>
      <c r="F122" s="11" t="s">
        <v>3145</v>
      </c>
      <c r="G122" s="11" t="s">
        <v>159</v>
      </c>
      <c r="H122" s="11">
        <v>2024</v>
      </c>
      <c r="I122" s="22">
        <f t="shared" si="8"/>
        <v>46</v>
      </c>
      <c r="J122" s="22">
        <v>46</v>
      </c>
      <c r="K122" s="22"/>
      <c r="L122" s="22"/>
      <c r="M122" s="11" t="s">
        <v>33</v>
      </c>
      <c r="N122" s="11" t="s">
        <v>42</v>
      </c>
      <c r="O122" s="11" t="s">
        <v>35</v>
      </c>
      <c r="P122" s="11"/>
    </row>
    <row r="123" s="4" customFormat="1" ht="60" spans="1:16">
      <c r="A123" s="11" t="s">
        <v>3419</v>
      </c>
      <c r="B123" s="11">
        <v>1</v>
      </c>
      <c r="C123" s="11" t="s">
        <v>24</v>
      </c>
      <c r="D123" s="11" t="s">
        <v>78</v>
      </c>
      <c r="E123" s="11">
        <v>121</v>
      </c>
      <c r="F123" s="11" t="s">
        <v>3148</v>
      </c>
      <c r="G123" s="11" t="s">
        <v>194</v>
      </c>
      <c r="H123" s="11">
        <v>2024</v>
      </c>
      <c r="I123" s="22">
        <f t="shared" si="8"/>
        <v>24</v>
      </c>
      <c r="J123" s="22">
        <v>24</v>
      </c>
      <c r="K123" s="22"/>
      <c r="L123" s="22"/>
      <c r="M123" s="11" t="s">
        <v>33</v>
      </c>
      <c r="N123" s="11" t="s">
        <v>42</v>
      </c>
      <c r="O123" s="11" t="s">
        <v>35</v>
      </c>
      <c r="P123" s="11"/>
    </row>
    <row r="124" s="4" customFormat="1" ht="60" spans="1:16">
      <c r="A124" s="11" t="s">
        <v>3420</v>
      </c>
      <c r="B124" s="11">
        <v>1</v>
      </c>
      <c r="C124" s="11" t="s">
        <v>24</v>
      </c>
      <c r="D124" s="11" t="s">
        <v>78</v>
      </c>
      <c r="E124" s="11">
        <v>231</v>
      </c>
      <c r="F124" s="11" t="s">
        <v>3151</v>
      </c>
      <c r="G124" s="11" t="s">
        <v>179</v>
      </c>
      <c r="H124" s="11">
        <v>2024</v>
      </c>
      <c r="I124" s="22">
        <f t="shared" si="8"/>
        <v>45</v>
      </c>
      <c r="J124" s="22">
        <v>45</v>
      </c>
      <c r="K124" s="22"/>
      <c r="L124" s="22"/>
      <c r="M124" s="11" t="s">
        <v>33</v>
      </c>
      <c r="N124" s="11" t="s">
        <v>42</v>
      </c>
      <c r="O124" s="11" t="s">
        <v>35</v>
      </c>
      <c r="P124" s="11"/>
    </row>
    <row r="125" s="4" customFormat="1" ht="60" spans="1:16">
      <c r="A125" s="11" t="s">
        <v>3421</v>
      </c>
      <c r="B125" s="11">
        <v>1</v>
      </c>
      <c r="C125" s="11" t="s">
        <v>24</v>
      </c>
      <c r="D125" s="11" t="s">
        <v>78</v>
      </c>
      <c r="E125" s="11">
        <v>258</v>
      </c>
      <c r="F125" s="11" t="s">
        <v>3154</v>
      </c>
      <c r="G125" s="11" t="s">
        <v>229</v>
      </c>
      <c r="H125" s="11">
        <v>2024</v>
      </c>
      <c r="I125" s="22">
        <f t="shared" si="8"/>
        <v>67.5</v>
      </c>
      <c r="J125" s="22">
        <v>67.5</v>
      </c>
      <c r="K125" s="22"/>
      <c r="L125" s="22"/>
      <c r="M125" s="11" t="s">
        <v>33</v>
      </c>
      <c r="N125" s="11" t="s">
        <v>42</v>
      </c>
      <c r="O125" s="11" t="s">
        <v>35</v>
      </c>
      <c r="P125" s="11"/>
    </row>
    <row r="126" s="4" customFormat="1" ht="60" spans="1:16">
      <c r="A126" s="11" t="s">
        <v>3422</v>
      </c>
      <c r="B126" s="11">
        <v>1</v>
      </c>
      <c r="C126" s="11" t="s">
        <v>24</v>
      </c>
      <c r="D126" s="11" t="s">
        <v>78</v>
      </c>
      <c r="E126" s="11">
        <v>189</v>
      </c>
      <c r="F126" s="11" t="s">
        <v>3157</v>
      </c>
      <c r="G126" s="11" t="s">
        <v>165</v>
      </c>
      <c r="H126" s="11">
        <v>2024</v>
      </c>
      <c r="I126" s="22">
        <f t="shared" si="8"/>
        <v>49.57</v>
      </c>
      <c r="J126" s="22">
        <v>49.57</v>
      </c>
      <c r="K126" s="22"/>
      <c r="L126" s="22"/>
      <c r="M126" s="11" t="s">
        <v>33</v>
      </c>
      <c r="N126" s="11" t="s">
        <v>42</v>
      </c>
      <c r="O126" s="11" t="s">
        <v>35</v>
      </c>
      <c r="P126" s="11"/>
    </row>
    <row r="127" s="4" customFormat="1" ht="60" spans="1:16">
      <c r="A127" s="11" t="s">
        <v>3423</v>
      </c>
      <c r="B127" s="11">
        <v>1</v>
      </c>
      <c r="C127" s="11" t="s">
        <v>24</v>
      </c>
      <c r="D127" s="11" t="s">
        <v>78</v>
      </c>
      <c r="E127" s="11">
        <v>100</v>
      </c>
      <c r="F127" s="11" t="s">
        <v>3160</v>
      </c>
      <c r="G127" s="11" t="s">
        <v>182</v>
      </c>
      <c r="H127" s="11">
        <v>2024</v>
      </c>
      <c r="I127" s="22">
        <f t="shared" si="8"/>
        <v>30.47</v>
      </c>
      <c r="J127" s="22">
        <v>30.47</v>
      </c>
      <c r="K127" s="22"/>
      <c r="L127" s="22"/>
      <c r="M127" s="11" t="s">
        <v>33</v>
      </c>
      <c r="N127" s="11" t="s">
        <v>42</v>
      </c>
      <c r="O127" s="11" t="s">
        <v>35</v>
      </c>
      <c r="P127" s="11"/>
    </row>
    <row r="128" s="4" customFormat="1" ht="60" spans="1:16">
      <c r="A128" s="11" t="s">
        <v>3424</v>
      </c>
      <c r="B128" s="11">
        <v>1</v>
      </c>
      <c r="C128" s="11" t="s">
        <v>24</v>
      </c>
      <c r="D128" s="11" t="s">
        <v>78</v>
      </c>
      <c r="E128" s="11">
        <v>173</v>
      </c>
      <c r="F128" s="11" t="s">
        <v>3163</v>
      </c>
      <c r="G128" s="11" t="s">
        <v>188</v>
      </c>
      <c r="H128" s="11">
        <v>2024</v>
      </c>
      <c r="I128" s="22">
        <f t="shared" si="8"/>
        <v>52.9</v>
      </c>
      <c r="J128" s="22">
        <v>52.9</v>
      </c>
      <c r="K128" s="22"/>
      <c r="L128" s="22"/>
      <c r="M128" s="11" t="s">
        <v>33</v>
      </c>
      <c r="N128" s="11" t="s">
        <v>42</v>
      </c>
      <c r="O128" s="11" t="s">
        <v>35</v>
      </c>
      <c r="P128" s="11"/>
    </row>
    <row r="129" s="4" customFormat="1" ht="60" spans="1:16">
      <c r="A129" s="11" t="s">
        <v>3425</v>
      </c>
      <c r="B129" s="11">
        <v>1</v>
      </c>
      <c r="C129" s="11" t="s">
        <v>24</v>
      </c>
      <c r="D129" s="11" t="s">
        <v>78</v>
      </c>
      <c r="E129" s="11">
        <v>175</v>
      </c>
      <c r="F129" s="11" t="s">
        <v>3166</v>
      </c>
      <c r="G129" s="11" t="s">
        <v>176</v>
      </c>
      <c r="H129" s="11">
        <v>2024</v>
      </c>
      <c r="I129" s="22">
        <f t="shared" si="8"/>
        <v>36</v>
      </c>
      <c r="J129" s="22">
        <v>36</v>
      </c>
      <c r="K129" s="22"/>
      <c r="L129" s="22"/>
      <c r="M129" s="11" t="s">
        <v>33</v>
      </c>
      <c r="N129" s="11" t="s">
        <v>42</v>
      </c>
      <c r="O129" s="11" t="s">
        <v>35</v>
      </c>
      <c r="P129" s="11"/>
    </row>
    <row r="130" s="4" customFormat="1" ht="60" spans="1:16">
      <c r="A130" s="11" t="s">
        <v>3426</v>
      </c>
      <c r="B130" s="11">
        <v>1</v>
      </c>
      <c r="C130" s="11" t="s">
        <v>24</v>
      </c>
      <c r="D130" s="11" t="s">
        <v>78</v>
      </c>
      <c r="E130" s="11">
        <v>214</v>
      </c>
      <c r="F130" s="11" t="s">
        <v>3169</v>
      </c>
      <c r="G130" s="11" t="s">
        <v>173</v>
      </c>
      <c r="H130" s="11">
        <v>2024</v>
      </c>
      <c r="I130" s="22">
        <f t="shared" si="8"/>
        <v>36</v>
      </c>
      <c r="J130" s="22">
        <v>36</v>
      </c>
      <c r="K130" s="22"/>
      <c r="L130" s="22"/>
      <c r="M130" s="11" t="s">
        <v>33</v>
      </c>
      <c r="N130" s="11" t="s">
        <v>42</v>
      </c>
      <c r="O130" s="11" t="s">
        <v>35</v>
      </c>
      <c r="P130" s="11"/>
    </row>
    <row r="131" s="4" customFormat="1" ht="60" spans="1:16">
      <c r="A131" s="11" t="s">
        <v>3427</v>
      </c>
      <c r="B131" s="11">
        <v>1</v>
      </c>
      <c r="C131" s="11" t="s">
        <v>24</v>
      </c>
      <c r="D131" s="11" t="s">
        <v>78</v>
      </c>
      <c r="E131" s="11">
        <v>181</v>
      </c>
      <c r="F131" s="11" t="s">
        <v>3172</v>
      </c>
      <c r="G131" s="11" t="s">
        <v>162</v>
      </c>
      <c r="H131" s="11">
        <v>2024</v>
      </c>
      <c r="I131" s="22">
        <f t="shared" si="8"/>
        <v>48</v>
      </c>
      <c r="J131" s="22">
        <v>48</v>
      </c>
      <c r="K131" s="22"/>
      <c r="L131" s="22"/>
      <c r="M131" s="11" t="s">
        <v>33</v>
      </c>
      <c r="N131" s="11" t="s">
        <v>42</v>
      </c>
      <c r="O131" s="11" t="s">
        <v>35</v>
      </c>
      <c r="P131" s="11"/>
    </row>
    <row r="132" s="4" customFormat="1" ht="60" spans="1:16">
      <c r="A132" s="11" t="s">
        <v>3428</v>
      </c>
      <c r="B132" s="11">
        <v>1</v>
      </c>
      <c r="C132" s="11" t="s">
        <v>24</v>
      </c>
      <c r="D132" s="11" t="s">
        <v>78</v>
      </c>
      <c r="E132" s="11">
        <v>317</v>
      </c>
      <c r="F132" s="11" t="s">
        <v>3175</v>
      </c>
      <c r="G132" s="11" t="s">
        <v>58</v>
      </c>
      <c r="H132" s="11">
        <v>2024</v>
      </c>
      <c r="I132" s="22">
        <f t="shared" si="8"/>
        <v>63</v>
      </c>
      <c r="J132" s="22">
        <v>63</v>
      </c>
      <c r="K132" s="22"/>
      <c r="L132" s="22"/>
      <c r="M132" s="11" t="s">
        <v>33</v>
      </c>
      <c r="N132" s="11" t="s">
        <v>42</v>
      </c>
      <c r="O132" s="11" t="s">
        <v>35</v>
      </c>
      <c r="P132" s="11"/>
    </row>
    <row r="133" s="4" customFormat="1" ht="60" spans="1:16">
      <c r="A133" s="11" t="s">
        <v>3429</v>
      </c>
      <c r="B133" s="11">
        <v>1</v>
      </c>
      <c r="C133" s="11" t="s">
        <v>24</v>
      </c>
      <c r="D133" s="11" t="s">
        <v>78</v>
      </c>
      <c r="E133" s="11">
        <v>243</v>
      </c>
      <c r="F133" s="11" t="s">
        <v>3178</v>
      </c>
      <c r="G133" s="11" t="s">
        <v>303</v>
      </c>
      <c r="H133" s="11">
        <v>2024</v>
      </c>
      <c r="I133" s="22">
        <f t="shared" si="8"/>
        <v>50</v>
      </c>
      <c r="J133" s="22">
        <v>50</v>
      </c>
      <c r="K133" s="22"/>
      <c r="L133" s="22"/>
      <c r="M133" s="11" t="s">
        <v>33</v>
      </c>
      <c r="N133" s="11" t="s">
        <v>42</v>
      </c>
      <c r="O133" s="11" t="s">
        <v>35</v>
      </c>
      <c r="P133" s="11"/>
    </row>
    <row r="134" s="3" customFormat="1" ht="37" customHeight="1" spans="1:16">
      <c r="A134" s="11" t="s">
        <v>875</v>
      </c>
      <c r="B134" s="11">
        <f>B135+B136+B138+B139</f>
        <v>2</v>
      </c>
      <c r="C134" s="11" t="s">
        <v>20</v>
      </c>
      <c r="D134" s="11" t="s">
        <v>20</v>
      </c>
      <c r="E134" s="11" t="s">
        <v>20</v>
      </c>
      <c r="F134" s="11" t="s">
        <v>20</v>
      </c>
      <c r="G134" s="11" t="s">
        <v>20</v>
      </c>
      <c r="H134" s="11" t="s">
        <v>20</v>
      </c>
      <c r="I134" s="11">
        <f t="shared" si="8"/>
        <v>2500</v>
      </c>
      <c r="J134" s="22">
        <f>J135+J136+J138+J139</f>
        <v>2500</v>
      </c>
      <c r="K134" s="22">
        <f>K135+K136+K138+K139</f>
        <v>0</v>
      </c>
      <c r="L134" s="22">
        <f>L135+L136+L138+L139</f>
        <v>0</v>
      </c>
      <c r="M134" s="11" t="s">
        <v>20</v>
      </c>
      <c r="N134" s="11" t="s">
        <v>20</v>
      </c>
      <c r="O134" s="11" t="s">
        <v>20</v>
      </c>
      <c r="P134" s="11"/>
    </row>
    <row r="135" s="3" customFormat="1" ht="37" customHeight="1" spans="1:16">
      <c r="A135" s="11" t="s">
        <v>876</v>
      </c>
      <c r="B135" s="11"/>
      <c r="C135" s="11" t="s">
        <v>20</v>
      </c>
      <c r="D135" s="11" t="s">
        <v>74</v>
      </c>
      <c r="E135" s="11" t="s">
        <v>20</v>
      </c>
      <c r="F135" s="11" t="s">
        <v>877</v>
      </c>
      <c r="G135" s="11" t="s">
        <v>20</v>
      </c>
      <c r="H135" s="11" t="s">
        <v>20</v>
      </c>
      <c r="I135" s="22">
        <f t="shared" si="8"/>
        <v>0</v>
      </c>
      <c r="J135" s="22"/>
      <c r="K135" s="22"/>
      <c r="L135" s="22"/>
      <c r="M135" s="11" t="s">
        <v>20</v>
      </c>
      <c r="N135" s="11" t="s">
        <v>20</v>
      </c>
      <c r="O135" s="11" t="s">
        <v>20</v>
      </c>
      <c r="P135" s="11"/>
    </row>
    <row r="136" s="3" customFormat="1" ht="37" customHeight="1" spans="1:16">
      <c r="A136" s="11" t="s">
        <v>882</v>
      </c>
      <c r="B136" s="11">
        <f>SUM(B137:B137)</f>
        <v>1</v>
      </c>
      <c r="C136" s="11" t="s">
        <v>20</v>
      </c>
      <c r="D136" s="11" t="s">
        <v>20</v>
      </c>
      <c r="E136" s="11" t="s">
        <v>20</v>
      </c>
      <c r="F136" s="11" t="s">
        <v>20</v>
      </c>
      <c r="G136" s="11" t="s">
        <v>20</v>
      </c>
      <c r="H136" s="11" t="s">
        <v>20</v>
      </c>
      <c r="I136" s="22">
        <f t="shared" si="8"/>
        <v>1000</v>
      </c>
      <c r="J136" s="11">
        <f>SUM(J137:J137)</f>
        <v>1000</v>
      </c>
      <c r="K136" s="11">
        <f>SUM(K137:K137)</f>
        <v>0</v>
      </c>
      <c r="L136" s="11">
        <f>SUM(L137:L137)</f>
        <v>0</v>
      </c>
      <c r="M136" s="11" t="s">
        <v>20</v>
      </c>
      <c r="N136" s="11" t="s">
        <v>20</v>
      </c>
      <c r="O136" s="11" t="s">
        <v>20</v>
      </c>
      <c r="P136" s="11"/>
    </row>
    <row r="137" s="4" customFormat="1" ht="36" spans="1:16">
      <c r="A137" s="11" t="s">
        <v>893</v>
      </c>
      <c r="B137" s="11">
        <v>1</v>
      </c>
      <c r="C137" s="11" t="s">
        <v>24</v>
      </c>
      <c r="D137" s="11" t="s">
        <v>278</v>
      </c>
      <c r="E137" s="11">
        <v>10000</v>
      </c>
      <c r="F137" s="11" t="s">
        <v>894</v>
      </c>
      <c r="G137" s="12" t="s">
        <v>269</v>
      </c>
      <c r="H137" s="11">
        <v>2024</v>
      </c>
      <c r="I137" s="22">
        <f t="shared" si="8"/>
        <v>1000</v>
      </c>
      <c r="J137" s="22">
        <v>1000</v>
      </c>
      <c r="K137" s="22"/>
      <c r="L137" s="22"/>
      <c r="M137" s="11" t="s">
        <v>33</v>
      </c>
      <c r="N137" s="11" t="s">
        <v>48</v>
      </c>
      <c r="O137" s="11" t="s">
        <v>35</v>
      </c>
      <c r="P137" s="11"/>
    </row>
    <row r="138" s="3" customFormat="1" ht="37" customHeight="1" spans="1:16">
      <c r="A138" s="11" t="s">
        <v>899</v>
      </c>
      <c r="B138" s="11"/>
      <c r="C138" s="11" t="s">
        <v>20</v>
      </c>
      <c r="D138" s="11" t="s">
        <v>20</v>
      </c>
      <c r="E138" s="11" t="s">
        <v>20</v>
      </c>
      <c r="F138" s="11" t="s">
        <v>20</v>
      </c>
      <c r="G138" s="11" t="s">
        <v>20</v>
      </c>
      <c r="H138" s="11" t="s">
        <v>20</v>
      </c>
      <c r="I138" s="22">
        <f t="shared" si="8"/>
        <v>0</v>
      </c>
      <c r="J138" s="22"/>
      <c r="K138" s="22"/>
      <c r="L138" s="22"/>
      <c r="M138" s="11" t="s">
        <v>20</v>
      </c>
      <c r="N138" s="11" t="s">
        <v>20</v>
      </c>
      <c r="O138" s="11" t="s">
        <v>20</v>
      </c>
      <c r="P138" s="11"/>
    </row>
    <row r="139" s="3" customFormat="1" ht="37" customHeight="1" spans="1:16">
      <c r="A139" s="11" t="s">
        <v>903</v>
      </c>
      <c r="B139" s="11">
        <f>B140</f>
        <v>1</v>
      </c>
      <c r="C139" s="11" t="s">
        <v>20</v>
      </c>
      <c r="D139" s="11" t="s">
        <v>20</v>
      </c>
      <c r="E139" s="11" t="s">
        <v>20</v>
      </c>
      <c r="F139" s="11" t="s">
        <v>20</v>
      </c>
      <c r="G139" s="11" t="s">
        <v>20</v>
      </c>
      <c r="H139" s="11" t="s">
        <v>20</v>
      </c>
      <c r="I139" s="22">
        <f t="shared" si="8"/>
        <v>1500</v>
      </c>
      <c r="J139" s="11">
        <f>J140</f>
        <v>1500</v>
      </c>
      <c r="K139" s="11">
        <f>K140</f>
        <v>0</v>
      </c>
      <c r="L139" s="11">
        <f>L140</f>
        <v>0</v>
      </c>
      <c r="M139" s="11" t="s">
        <v>20</v>
      </c>
      <c r="N139" s="11" t="s">
        <v>20</v>
      </c>
      <c r="O139" s="11" t="s">
        <v>20</v>
      </c>
      <c r="P139" s="11"/>
    </row>
    <row r="140" s="4" customFormat="1" ht="48" spans="1:16">
      <c r="A140" s="11" t="s">
        <v>909</v>
      </c>
      <c r="B140" s="11">
        <v>1</v>
      </c>
      <c r="C140" s="11" t="s">
        <v>24</v>
      </c>
      <c r="D140" s="11" t="s">
        <v>74</v>
      </c>
      <c r="E140" s="11">
        <v>7</v>
      </c>
      <c r="F140" s="11" t="s">
        <v>910</v>
      </c>
      <c r="G140" s="11" t="s">
        <v>329</v>
      </c>
      <c r="H140" s="11">
        <v>2024</v>
      </c>
      <c r="I140" s="22">
        <f t="shared" si="8"/>
        <v>1500</v>
      </c>
      <c r="J140" s="22">
        <v>1500</v>
      </c>
      <c r="K140" s="22"/>
      <c r="L140" s="22"/>
      <c r="M140" s="11" t="s">
        <v>33</v>
      </c>
      <c r="N140" s="11" t="s">
        <v>48</v>
      </c>
      <c r="O140" s="11" t="s">
        <v>35</v>
      </c>
      <c r="P140" s="11"/>
    </row>
    <row r="141" s="3" customFormat="1" ht="37" customHeight="1" spans="1:16">
      <c r="A141" s="11" t="s">
        <v>911</v>
      </c>
      <c r="B141" s="11">
        <f>B142+B143+B144</f>
        <v>1</v>
      </c>
      <c r="C141" s="11" t="s">
        <v>20</v>
      </c>
      <c r="D141" s="11" t="s">
        <v>20</v>
      </c>
      <c r="E141" s="11" t="s">
        <v>20</v>
      </c>
      <c r="F141" s="11" t="s">
        <v>20</v>
      </c>
      <c r="G141" s="11" t="s">
        <v>20</v>
      </c>
      <c r="H141" s="11" t="s">
        <v>20</v>
      </c>
      <c r="I141" s="11">
        <f t="shared" si="8"/>
        <v>0</v>
      </c>
      <c r="J141" s="22">
        <f>J142+J143+J144</f>
        <v>0</v>
      </c>
      <c r="K141" s="22">
        <f>K142+K143+K144</f>
        <v>0</v>
      </c>
      <c r="L141" s="22">
        <f>L142+L143+L144</f>
        <v>0</v>
      </c>
      <c r="M141" s="11" t="s">
        <v>20</v>
      </c>
      <c r="N141" s="11" t="s">
        <v>20</v>
      </c>
      <c r="O141" s="11" t="s">
        <v>20</v>
      </c>
      <c r="P141" s="11"/>
    </row>
    <row r="142" s="3" customFormat="1" ht="37" customHeight="1" spans="1:16">
      <c r="A142" s="11" t="s">
        <v>912</v>
      </c>
      <c r="B142" s="11">
        <f>SUM(B36:B36)</f>
        <v>1</v>
      </c>
      <c r="C142" s="11" t="s">
        <v>20</v>
      </c>
      <c r="D142" s="11" t="s">
        <v>20</v>
      </c>
      <c r="E142" s="11" t="s">
        <v>20</v>
      </c>
      <c r="F142" s="11" t="s">
        <v>20</v>
      </c>
      <c r="G142" s="11" t="s">
        <v>20</v>
      </c>
      <c r="H142" s="11" t="s">
        <v>20</v>
      </c>
      <c r="I142" s="22">
        <f t="shared" si="8"/>
        <v>0</v>
      </c>
      <c r="J142" s="11"/>
      <c r="K142" s="11"/>
      <c r="L142" s="11"/>
      <c r="M142" s="11" t="s">
        <v>20</v>
      </c>
      <c r="N142" s="11" t="s">
        <v>20</v>
      </c>
      <c r="O142" s="11" t="s">
        <v>20</v>
      </c>
      <c r="P142" s="11"/>
    </row>
    <row r="143" s="3" customFormat="1" ht="37" customHeight="1" spans="1:16">
      <c r="A143" s="11" t="s">
        <v>1155</v>
      </c>
      <c r="B143" s="11"/>
      <c r="C143" s="11" t="s">
        <v>20</v>
      </c>
      <c r="D143" s="11" t="s">
        <v>20</v>
      </c>
      <c r="E143" s="11" t="s">
        <v>20</v>
      </c>
      <c r="F143" s="11" t="s">
        <v>20</v>
      </c>
      <c r="G143" s="11" t="s">
        <v>20</v>
      </c>
      <c r="H143" s="11" t="s">
        <v>20</v>
      </c>
      <c r="I143" s="22">
        <f t="shared" si="8"/>
        <v>0</v>
      </c>
      <c r="J143" s="11"/>
      <c r="K143" s="11"/>
      <c r="L143" s="11"/>
      <c r="M143" s="11" t="s">
        <v>20</v>
      </c>
      <c r="N143" s="11" t="s">
        <v>20</v>
      </c>
      <c r="O143" s="11" t="s">
        <v>20</v>
      </c>
      <c r="P143" s="11"/>
    </row>
    <row r="144" s="3" customFormat="1" ht="37" customHeight="1" spans="1:16">
      <c r="A144" s="11" t="s">
        <v>1157</v>
      </c>
      <c r="B144" s="11"/>
      <c r="C144" s="11" t="s">
        <v>20</v>
      </c>
      <c r="D144" s="11" t="s">
        <v>245</v>
      </c>
      <c r="E144" s="11" t="s">
        <v>20</v>
      </c>
      <c r="F144" s="11" t="s">
        <v>1158</v>
      </c>
      <c r="G144" s="11" t="s">
        <v>20</v>
      </c>
      <c r="H144" s="11" t="s">
        <v>20</v>
      </c>
      <c r="I144" s="22">
        <f t="shared" ref="I144:I164" si="9">J144+K144+L144</f>
        <v>0</v>
      </c>
      <c r="J144" s="22"/>
      <c r="K144" s="22"/>
      <c r="L144" s="22"/>
      <c r="M144" s="11" t="s">
        <v>20</v>
      </c>
      <c r="N144" s="11" t="s">
        <v>20</v>
      </c>
      <c r="O144" s="11" t="s">
        <v>20</v>
      </c>
      <c r="P144" s="11"/>
    </row>
    <row r="145" s="3" customFormat="1" ht="37" customHeight="1" spans="1:16">
      <c r="A145" s="11" t="s">
        <v>1159</v>
      </c>
      <c r="B145" s="11">
        <f>B146+B147+B149</f>
        <v>1</v>
      </c>
      <c r="C145" s="11" t="s">
        <v>20</v>
      </c>
      <c r="D145" s="11" t="s">
        <v>20</v>
      </c>
      <c r="E145" s="11" t="s">
        <v>20</v>
      </c>
      <c r="F145" s="11" t="s">
        <v>20</v>
      </c>
      <c r="G145" s="11" t="s">
        <v>20</v>
      </c>
      <c r="H145" s="11" t="s">
        <v>20</v>
      </c>
      <c r="I145" s="11">
        <f t="shared" si="9"/>
        <v>50</v>
      </c>
      <c r="J145" s="22">
        <f>J146+J147+J149</f>
        <v>0</v>
      </c>
      <c r="K145" s="22">
        <f>K146+K147+K149</f>
        <v>50</v>
      </c>
      <c r="L145" s="22">
        <f>L146+L147+L149</f>
        <v>0</v>
      </c>
      <c r="M145" s="11" t="s">
        <v>20</v>
      </c>
      <c r="N145" s="11" t="s">
        <v>20</v>
      </c>
      <c r="O145" s="11" t="s">
        <v>20</v>
      </c>
      <c r="P145" s="11"/>
    </row>
    <row r="146" s="3" customFormat="1" ht="37" customHeight="1" spans="1:16">
      <c r="A146" s="11" t="s">
        <v>1160</v>
      </c>
      <c r="B146" s="11"/>
      <c r="C146" s="11" t="s">
        <v>20</v>
      </c>
      <c r="D146" s="11" t="s">
        <v>245</v>
      </c>
      <c r="E146" s="11" t="s">
        <v>20</v>
      </c>
      <c r="F146" s="11" t="s">
        <v>20</v>
      </c>
      <c r="G146" s="11" t="s">
        <v>20</v>
      </c>
      <c r="H146" s="11" t="s">
        <v>20</v>
      </c>
      <c r="I146" s="22">
        <f t="shared" si="9"/>
        <v>0</v>
      </c>
      <c r="J146" s="22"/>
      <c r="K146" s="22"/>
      <c r="L146" s="22"/>
      <c r="M146" s="11" t="s">
        <v>20</v>
      </c>
      <c r="N146" s="11" t="s">
        <v>20</v>
      </c>
      <c r="O146" s="11" t="s">
        <v>20</v>
      </c>
      <c r="P146" s="11"/>
    </row>
    <row r="147" s="3" customFormat="1" ht="37" customHeight="1" spans="1:16">
      <c r="A147" s="11" t="s">
        <v>1166</v>
      </c>
      <c r="B147" s="11">
        <f>B148</f>
        <v>1</v>
      </c>
      <c r="C147" s="11" t="s">
        <v>20</v>
      </c>
      <c r="D147" s="11" t="s">
        <v>20</v>
      </c>
      <c r="E147" s="11" t="s">
        <v>20</v>
      </c>
      <c r="F147" s="11" t="s">
        <v>20</v>
      </c>
      <c r="G147" s="11" t="s">
        <v>20</v>
      </c>
      <c r="H147" s="11" t="s">
        <v>20</v>
      </c>
      <c r="I147" s="22">
        <f t="shared" si="9"/>
        <v>50</v>
      </c>
      <c r="J147" s="11">
        <f>J148</f>
        <v>0</v>
      </c>
      <c r="K147" s="11">
        <f>K148</f>
        <v>50</v>
      </c>
      <c r="L147" s="11">
        <f>L148</f>
        <v>0</v>
      </c>
      <c r="M147" s="11" t="s">
        <v>20</v>
      </c>
      <c r="N147" s="11" t="s">
        <v>20</v>
      </c>
      <c r="O147" s="11" t="s">
        <v>20</v>
      </c>
      <c r="P147" s="11"/>
    </row>
    <row r="148" s="4" customFormat="1" ht="24" spans="1:16">
      <c r="A148" s="11" t="s">
        <v>1168</v>
      </c>
      <c r="B148" s="11">
        <v>1</v>
      </c>
      <c r="C148" s="11" t="s">
        <v>24</v>
      </c>
      <c r="D148" s="11" t="s">
        <v>1167</v>
      </c>
      <c r="E148" s="11">
        <v>10</v>
      </c>
      <c r="F148" s="11" t="s">
        <v>3180</v>
      </c>
      <c r="G148" s="11" t="s">
        <v>194</v>
      </c>
      <c r="H148" s="11">
        <v>2024</v>
      </c>
      <c r="I148" s="22">
        <f t="shared" si="9"/>
        <v>50</v>
      </c>
      <c r="J148" s="22">
        <v>0</v>
      </c>
      <c r="K148" s="22">
        <v>50</v>
      </c>
      <c r="L148" s="22">
        <v>0</v>
      </c>
      <c r="M148" s="11" t="s">
        <v>1170</v>
      </c>
      <c r="N148" s="11"/>
      <c r="O148" s="11" t="s">
        <v>35</v>
      </c>
      <c r="P148" s="11"/>
    </row>
    <row r="149" s="3" customFormat="1" ht="37" customHeight="1" spans="1:16">
      <c r="A149" s="11" t="s">
        <v>1179</v>
      </c>
      <c r="B149" s="11">
        <v>0</v>
      </c>
      <c r="C149" s="11" t="s">
        <v>20</v>
      </c>
      <c r="D149" s="11" t="s">
        <v>20</v>
      </c>
      <c r="E149" s="11" t="s">
        <v>20</v>
      </c>
      <c r="F149" s="11" t="s">
        <v>20</v>
      </c>
      <c r="G149" s="11" t="s">
        <v>20</v>
      </c>
      <c r="H149" s="11" t="s">
        <v>20</v>
      </c>
      <c r="I149" s="22">
        <f t="shared" si="9"/>
        <v>0</v>
      </c>
      <c r="J149" s="22">
        <v>0</v>
      </c>
      <c r="K149" s="22">
        <v>0</v>
      </c>
      <c r="L149" s="22">
        <v>0</v>
      </c>
      <c r="M149" s="11" t="s">
        <v>20</v>
      </c>
      <c r="N149" s="11" t="s">
        <v>20</v>
      </c>
      <c r="O149" s="11" t="s">
        <v>20</v>
      </c>
      <c r="P149" s="11"/>
    </row>
    <row r="150" s="3" customFormat="1" ht="37" customHeight="1" spans="1:16">
      <c r="A150" s="11" t="s">
        <v>1185</v>
      </c>
      <c r="B150" s="11">
        <f>B151+B153+B154+B155+B156+B157</f>
        <v>1</v>
      </c>
      <c r="C150" s="11" t="s">
        <v>20</v>
      </c>
      <c r="D150" s="11" t="s">
        <v>20</v>
      </c>
      <c r="E150" s="11" t="s">
        <v>20</v>
      </c>
      <c r="F150" s="11" t="s">
        <v>20</v>
      </c>
      <c r="G150" s="11" t="s">
        <v>20</v>
      </c>
      <c r="H150" s="11" t="s">
        <v>20</v>
      </c>
      <c r="I150" s="11">
        <f t="shared" si="9"/>
        <v>693.96</v>
      </c>
      <c r="J150" s="22">
        <f>J151+J153+J154+J155+J156+J157</f>
        <v>693.96</v>
      </c>
      <c r="K150" s="22">
        <f>K151+K153+K154+K155+K156+K157</f>
        <v>0</v>
      </c>
      <c r="L150" s="22">
        <f>L151+L153+L154+L155+L156+L157</f>
        <v>0</v>
      </c>
      <c r="M150" s="11" t="s">
        <v>20</v>
      </c>
      <c r="N150" s="11" t="s">
        <v>20</v>
      </c>
      <c r="O150" s="11" t="s">
        <v>20</v>
      </c>
      <c r="P150" s="11"/>
    </row>
    <row r="151" s="3" customFormat="1" ht="37" customHeight="1" spans="1:16">
      <c r="A151" s="11" t="s">
        <v>1186</v>
      </c>
      <c r="B151" s="11">
        <f>SUM(B152:B152)</f>
        <v>1</v>
      </c>
      <c r="C151" s="11" t="s">
        <v>20</v>
      </c>
      <c r="D151" s="11" t="s">
        <v>1187</v>
      </c>
      <c r="E151" s="11" t="s">
        <v>20</v>
      </c>
      <c r="F151" s="11" t="s">
        <v>3430</v>
      </c>
      <c r="G151" s="11" t="s">
        <v>20</v>
      </c>
      <c r="H151" s="11" t="s">
        <v>20</v>
      </c>
      <c r="I151" s="22">
        <f t="shared" si="9"/>
        <v>693.96</v>
      </c>
      <c r="J151" s="22">
        <f>J152</f>
        <v>693.96</v>
      </c>
      <c r="K151" s="22">
        <f>K152</f>
        <v>0</v>
      </c>
      <c r="L151" s="22">
        <f>L152</f>
        <v>0</v>
      </c>
      <c r="M151" s="11" t="s">
        <v>20</v>
      </c>
      <c r="N151" s="11" t="s">
        <v>20</v>
      </c>
      <c r="O151" s="11" t="s">
        <v>20</v>
      </c>
      <c r="P151" s="11"/>
    </row>
    <row r="152" s="4" customFormat="1" ht="36" spans="1:16">
      <c r="A152" s="11" t="s">
        <v>3431</v>
      </c>
      <c r="B152" s="11">
        <v>1</v>
      </c>
      <c r="C152" s="11" t="s">
        <v>24</v>
      </c>
      <c r="D152" s="11" t="s">
        <v>1187</v>
      </c>
      <c r="E152" s="22">
        <v>693.96</v>
      </c>
      <c r="F152" s="11" t="s">
        <v>3430</v>
      </c>
      <c r="G152" s="11" t="s">
        <v>1191</v>
      </c>
      <c r="H152" s="11">
        <v>2024</v>
      </c>
      <c r="I152" s="22">
        <f t="shared" si="9"/>
        <v>693.96</v>
      </c>
      <c r="J152" s="22">
        <v>693.96</v>
      </c>
      <c r="K152" s="22">
        <v>0</v>
      </c>
      <c r="L152" s="22">
        <v>0</v>
      </c>
      <c r="M152" s="11" t="s">
        <v>350</v>
      </c>
      <c r="N152" s="11" t="s">
        <v>42</v>
      </c>
      <c r="O152" s="11"/>
      <c r="P152" s="11"/>
    </row>
    <row r="153" s="3" customFormat="1" ht="37" customHeight="1" spans="1:16">
      <c r="A153" s="11" t="s">
        <v>1195</v>
      </c>
      <c r="B153" s="11">
        <v>0</v>
      </c>
      <c r="C153" s="11" t="s">
        <v>20</v>
      </c>
      <c r="D153" s="11" t="s">
        <v>20</v>
      </c>
      <c r="E153" s="11" t="s">
        <v>20</v>
      </c>
      <c r="F153" s="11" t="s">
        <v>20</v>
      </c>
      <c r="G153" s="11" t="s">
        <v>20</v>
      </c>
      <c r="H153" s="11" t="s">
        <v>20</v>
      </c>
      <c r="I153" s="22">
        <f t="shared" si="9"/>
        <v>0</v>
      </c>
      <c r="J153" s="22"/>
      <c r="K153" s="22"/>
      <c r="L153" s="22"/>
      <c r="M153" s="11" t="s">
        <v>20</v>
      </c>
      <c r="N153" s="11" t="s">
        <v>20</v>
      </c>
      <c r="O153" s="11" t="s">
        <v>20</v>
      </c>
      <c r="P153" s="11"/>
    </row>
    <row r="154" s="3" customFormat="1" ht="37" customHeight="1" spans="1:16">
      <c r="A154" s="11" t="s">
        <v>1196</v>
      </c>
      <c r="B154" s="11">
        <v>0</v>
      </c>
      <c r="C154" s="11" t="s">
        <v>20</v>
      </c>
      <c r="D154" s="11" t="s">
        <v>20</v>
      </c>
      <c r="E154" s="11" t="s">
        <v>20</v>
      </c>
      <c r="F154" s="11" t="s">
        <v>20</v>
      </c>
      <c r="G154" s="11" t="s">
        <v>20</v>
      </c>
      <c r="H154" s="11" t="s">
        <v>20</v>
      </c>
      <c r="I154" s="22">
        <f t="shared" si="9"/>
        <v>0</v>
      </c>
      <c r="J154" s="22"/>
      <c r="K154" s="22"/>
      <c r="L154" s="22"/>
      <c r="M154" s="11" t="s">
        <v>20</v>
      </c>
      <c r="N154" s="11" t="s">
        <v>20</v>
      </c>
      <c r="O154" s="11" t="s">
        <v>20</v>
      </c>
      <c r="P154" s="11"/>
    </row>
    <row r="155" s="3" customFormat="1" ht="37" customHeight="1" spans="1:16">
      <c r="A155" s="11" t="s">
        <v>1197</v>
      </c>
      <c r="B155" s="11">
        <v>0</v>
      </c>
      <c r="C155" s="11" t="s">
        <v>20</v>
      </c>
      <c r="D155" s="11" t="s">
        <v>20</v>
      </c>
      <c r="E155" s="11" t="s">
        <v>20</v>
      </c>
      <c r="F155" s="11" t="s">
        <v>20</v>
      </c>
      <c r="G155" s="11" t="s">
        <v>20</v>
      </c>
      <c r="H155" s="11" t="s">
        <v>20</v>
      </c>
      <c r="I155" s="22">
        <f t="shared" si="9"/>
        <v>0</v>
      </c>
      <c r="J155" s="22"/>
      <c r="K155" s="22"/>
      <c r="L155" s="22"/>
      <c r="M155" s="11" t="s">
        <v>20</v>
      </c>
      <c r="N155" s="11" t="s">
        <v>20</v>
      </c>
      <c r="O155" s="11" t="s">
        <v>20</v>
      </c>
      <c r="P155" s="11"/>
    </row>
    <row r="156" s="3" customFormat="1" ht="37" customHeight="1" spans="1:16">
      <c r="A156" s="11" t="s">
        <v>1198</v>
      </c>
      <c r="B156" s="11">
        <v>0</v>
      </c>
      <c r="C156" s="11" t="s">
        <v>20</v>
      </c>
      <c r="D156" s="11" t="s">
        <v>20</v>
      </c>
      <c r="E156" s="11" t="s">
        <v>20</v>
      </c>
      <c r="F156" s="11" t="s">
        <v>20</v>
      </c>
      <c r="G156" s="11" t="s">
        <v>20</v>
      </c>
      <c r="H156" s="11" t="s">
        <v>20</v>
      </c>
      <c r="I156" s="22">
        <f t="shared" si="9"/>
        <v>0</v>
      </c>
      <c r="J156" s="22"/>
      <c r="K156" s="22"/>
      <c r="L156" s="22"/>
      <c r="M156" s="11" t="s">
        <v>20</v>
      </c>
      <c r="N156" s="11" t="s">
        <v>20</v>
      </c>
      <c r="O156" s="11" t="s">
        <v>20</v>
      </c>
      <c r="P156" s="11"/>
    </row>
    <row r="157" s="3" customFormat="1" ht="37" customHeight="1" spans="1:16">
      <c r="A157" s="11" t="s">
        <v>1199</v>
      </c>
      <c r="B157" s="11">
        <v>0</v>
      </c>
      <c r="C157" s="11" t="s">
        <v>20</v>
      </c>
      <c r="D157" s="11" t="s">
        <v>20</v>
      </c>
      <c r="E157" s="11" t="s">
        <v>20</v>
      </c>
      <c r="F157" s="11" t="s">
        <v>20</v>
      </c>
      <c r="G157" s="11" t="s">
        <v>20</v>
      </c>
      <c r="H157" s="11" t="s">
        <v>20</v>
      </c>
      <c r="I157" s="22">
        <f t="shared" si="9"/>
        <v>0</v>
      </c>
      <c r="J157" s="22"/>
      <c r="K157" s="22"/>
      <c r="L157" s="22"/>
      <c r="M157" s="11" t="s">
        <v>20</v>
      </c>
      <c r="N157" s="11" t="s">
        <v>20</v>
      </c>
      <c r="O157" s="11" t="s">
        <v>20</v>
      </c>
      <c r="P157" s="11"/>
    </row>
    <row r="158" s="3" customFormat="1" ht="37" customHeight="1" spans="1:16">
      <c r="A158" s="10" t="s">
        <v>1200</v>
      </c>
      <c r="B158" s="10">
        <f>B159+B163+B184+B187</f>
        <v>38</v>
      </c>
      <c r="C158" s="10" t="s">
        <v>20</v>
      </c>
      <c r="D158" s="10" t="s">
        <v>20</v>
      </c>
      <c r="E158" s="10" t="s">
        <v>20</v>
      </c>
      <c r="F158" s="10" t="s">
        <v>20</v>
      </c>
      <c r="G158" s="10" t="s">
        <v>20</v>
      </c>
      <c r="H158" s="10" t="s">
        <v>20</v>
      </c>
      <c r="I158" s="20">
        <f t="shared" si="9"/>
        <v>14008</v>
      </c>
      <c r="J158" s="20">
        <f>J159+J163+J184+J187</f>
        <v>5488</v>
      </c>
      <c r="K158" s="20">
        <f>K159+K163+K184+K187</f>
        <v>8520</v>
      </c>
      <c r="L158" s="20">
        <f>L159+L163+L184+L187</f>
        <v>0</v>
      </c>
      <c r="M158" s="10" t="s">
        <v>20</v>
      </c>
      <c r="N158" s="10" t="s">
        <v>20</v>
      </c>
      <c r="O158" s="10" t="s">
        <v>20</v>
      </c>
      <c r="P158" s="10"/>
    </row>
    <row r="159" s="3" customFormat="1" ht="37" customHeight="1" spans="1:16">
      <c r="A159" s="11" t="s">
        <v>1201</v>
      </c>
      <c r="B159" s="11">
        <f>B160+B162</f>
        <v>1</v>
      </c>
      <c r="C159" s="11" t="s">
        <v>20</v>
      </c>
      <c r="D159" s="11" t="s">
        <v>20</v>
      </c>
      <c r="E159" s="11" t="s">
        <v>20</v>
      </c>
      <c r="F159" s="11" t="s">
        <v>20</v>
      </c>
      <c r="G159" s="11" t="s">
        <v>20</v>
      </c>
      <c r="H159" s="11" t="s">
        <v>20</v>
      </c>
      <c r="I159" s="11">
        <f t="shared" si="9"/>
        <v>1000</v>
      </c>
      <c r="J159" s="22">
        <f>J160+J162</f>
        <v>0</v>
      </c>
      <c r="K159" s="22">
        <f>K160+K162</f>
        <v>1000</v>
      </c>
      <c r="L159" s="22">
        <f>L160+L162</f>
        <v>0</v>
      </c>
      <c r="M159" s="11" t="s">
        <v>20</v>
      </c>
      <c r="N159" s="11" t="s">
        <v>20</v>
      </c>
      <c r="O159" s="11" t="s">
        <v>20</v>
      </c>
      <c r="P159" s="11"/>
    </row>
    <row r="160" s="3" customFormat="1" ht="37" customHeight="1" spans="1:16">
      <c r="A160" s="11" t="s">
        <v>1202</v>
      </c>
      <c r="B160" s="11">
        <f>SUM(B161:B161)</f>
        <v>1</v>
      </c>
      <c r="C160" s="11" t="s">
        <v>20</v>
      </c>
      <c r="D160" s="11" t="s">
        <v>1205</v>
      </c>
      <c r="E160" s="11" t="s">
        <v>20</v>
      </c>
      <c r="F160" s="11" t="s">
        <v>20</v>
      </c>
      <c r="G160" s="11" t="s">
        <v>20</v>
      </c>
      <c r="H160" s="11" t="s">
        <v>20</v>
      </c>
      <c r="I160" s="22">
        <f t="shared" si="9"/>
        <v>1000</v>
      </c>
      <c r="J160" s="22">
        <f>SUM(J161:J161)</f>
        <v>0</v>
      </c>
      <c r="K160" s="22">
        <f>SUM(K161:K161)</f>
        <v>1000</v>
      </c>
      <c r="L160" s="22">
        <f>SUM(L161:L161)</f>
        <v>0</v>
      </c>
      <c r="M160" s="11" t="s">
        <v>20</v>
      </c>
      <c r="N160" s="11" t="s">
        <v>20</v>
      </c>
      <c r="O160" s="11" t="s">
        <v>20</v>
      </c>
      <c r="P160" s="11"/>
    </row>
    <row r="161" s="4" customFormat="1" ht="24" spans="1:16">
      <c r="A161" s="11" t="s">
        <v>3432</v>
      </c>
      <c r="B161" s="11">
        <v>1</v>
      </c>
      <c r="C161" s="11" t="s">
        <v>24</v>
      </c>
      <c r="D161" s="11" t="s">
        <v>1205</v>
      </c>
      <c r="E161" s="11">
        <v>10000</v>
      </c>
      <c r="F161" s="11" t="s">
        <v>1209</v>
      </c>
      <c r="G161" s="11" t="s">
        <v>1191</v>
      </c>
      <c r="H161" s="11">
        <v>2024</v>
      </c>
      <c r="I161" s="22">
        <f t="shared" si="9"/>
        <v>1000</v>
      </c>
      <c r="J161" s="22"/>
      <c r="K161" s="22">
        <v>1000</v>
      </c>
      <c r="L161" s="22"/>
      <c r="M161" s="11" t="s">
        <v>1207</v>
      </c>
      <c r="N161" s="11" t="s">
        <v>42</v>
      </c>
      <c r="O161" s="11" t="s">
        <v>35</v>
      </c>
      <c r="P161" s="11"/>
    </row>
    <row r="162" s="3" customFormat="1" ht="37" customHeight="1" spans="1:16">
      <c r="A162" s="11" t="s">
        <v>1210</v>
      </c>
      <c r="B162" s="11"/>
      <c r="C162" s="11" t="s">
        <v>20</v>
      </c>
      <c r="D162" s="11" t="s">
        <v>1167</v>
      </c>
      <c r="E162" s="11" t="s">
        <v>20</v>
      </c>
      <c r="F162" s="11" t="s">
        <v>1203</v>
      </c>
      <c r="G162" s="11" t="s">
        <v>20</v>
      </c>
      <c r="H162" s="11" t="s">
        <v>20</v>
      </c>
      <c r="I162" s="22">
        <f t="shared" si="9"/>
        <v>0</v>
      </c>
      <c r="J162" s="22"/>
      <c r="K162" s="22"/>
      <c r="L162" s="22"/>
      <c r="M162" s="11" t="s">
        <v>20</v>
      </c>
      <c r="N162" s="11" t="s">
        <v>20</v>
      </c>
      <c r="O162" s="11" t="s">
        <v>20</v>
      </c>
      <c r="P162" s="11"/>
    </row>
    <row r="163" s="3" customFormat="1" ht="37" customHeight="1" spans="1:16">
      <c r="A163" s="11" t="s">
        <v>1211</v>
      </c>
      <c r="B163" s="11">
        <f>B164+B183</f>
        <v>18</v>
      </c>
      <c r="C163" s="11" t="s">
        <v>20</v>
      </c>
      <c r="D163" s="11" t="s">
        <v>20</v>
      </c>
      <c r="E163" s="11" t="s">
        <v>20</v>
      </c>
      <c r="F163" s="11" t="s">
        <v>20</v>
      </c>
      <c r="G163" s="11" t="s">
        <v>20</v>
      </c>
      <c r="H163" s="11" t="s">
        <v>20</v>
      </c>
      <c r="I163" s="11">
        <f t="shared" si="9"/>
        <v>1020</v>
      </c>
      <c r="J163" s="22">
        <f>J164+J183</f>
        <v>0</v>
      </c>
      <c r="K163" s="22">
        <f>K164+K183</f>
        <v>1020</v>
      </c>
      <c r="L163" s="22">
        <f>L164+L183</f>
        <v>0</v>
      </c>
      <c r="M163" s="11" t="s">
        <v>20</v>
      </c>
      <c r="N163" s="11" t="s">
        <v>20</v>
      </c>
      <c r="O163" s="11" t="s">
        <v>20</v>
      </c>
      <c r="P163" s="11"/>
    </row>
    <row r="164" s="3" customFormat="1" ht="37" customHeight="1" spans="1:16">
      <c r="A164" s="11" t="s">
        <v>1212</v>
      </c>
      <c r="B164" s="11">
        <f>SUM(B165:B182)</f>
        <v>18</v>
      </c>
      <c r="C164" s="11" t="s">
        <v>20</v>
      </c>
      <c r="D164" s="11" t="s">
        <v>20</v>
      </c>
      <c r="E164" s="11" t="s">
        <v>20</v>
      </c>
      <c r="F164" s="11" t="s">
        <v>20</v>
      </c>
      <c r="G164" s="11" t="s">
        <v>20</v>
      </c>
      <c r="H164" s="11" t="s">
        <v>20</v>
      </c>
      <c r="I164" s="22">
        <f t="shared" si="9"/>
        <v>1020</v>
      </c>
      <c r="J164" s="22">
        <f>SUM(J165:J182)</f>
        <v>0</v>
      </c>
      <c r="K164" s="22">
        <f>SUM(K165:K182)</f>
        <v>1020</v>
      </c>
      <c r="L164" s="22">
        <f>SUM(L165:L182)</f>
        <v>0</v>
      </c>
      <c r="M164" s="11" t="s">
        <v>20</v>
      </c>
      <c r="N164" s="11" t="s">
        <v>20</v>
      </c>
      <c r="O164" s="11" t="s">
        <v>20</v>
      </c>
      <c r="P164" s="11"/>
    </row>
    <row r="165" s="4" customFormat="1" ht="24" spans="1:16">
      <c r="A165" s="11" t="s">
        <v>3433</v>
      </c>
      <c r="B165" s="11">
        <v>1</v>
      </c>
      <c r="C165" s="11" t="s">
        <v>587</v>
      </c>
      <c r="D165" s="11" t="s">
        <v>1167</v>
      </c>
      <c r="E165" s="11">
        <v>670</v>
      </c>
      <c r="F165" s="11" t="s">
        <v>2938</v>
      </c>
      <c r="G165" s="11" t="s">
        <v>194</v>
      </c>
      <c r="H165" s="11">
        <v>2024</v>
      </c>
      <c r="I165" s="22">
        <f t="shared" ref="I165:I189" si="10">J165+K165+L165</f>
        <v>100.5</v>
      </c>
      <c r="J165" s="22"/>
      <c r="K165" s="22">
        <v>100.5</v>
      </c>
      <c r="L165" s="22"/>
      <c r="M165" s="11" t="s">
        <v>1207</v>
      </c>
      <c r="N165" s="11" t="s">
        <v>42</v>
      </c>
      <c r="O165" s="11" t="s">
        <v>35</v>
      </c>
      <c r="P165" s="11"/>
    </row>
    <row r="166" s="4" customFormat="1" ht="24" spans="1:16">
      <c r="A166" s="11" t="s">
        <v>3434</v>
      </c>
      <c r="B166" s="11">
        <v>1</v>
      </c>
      <c r="C166" s="11" t="s">
        <v>587</v>
      </c>
      <c r="D166" s="11" t="s">
        <v>1167</v>
      </c>
      <c r="E166" s="11">
        <v>578</v>
      </c>
      <c r="F166" s="11" t="s">
        <v>3187</v>
      </c>
      <c r="G166" s="11" t="s">
        <v>58</v>
      </c>
      <c r="H166" s="11">
        <v>2024</v>
      </c>
      <c r="I166" s="22">
        <f t="shared" si="10"/>
        <v>86.7</v>
      </c>
      <c r="J166" s="22"/>
      <c r="K166" s="22">
        <v>86.7</v>
      </c>
      <c r="L166" s="22"/>
      <c r="M166" s="11" t="s">
        <v>1207</v>
      </c>
      <c r="N166" s="11" t="s">
        <v>42</v>
      </c>
      <c r="O166" s="11" t="s">
        <v>35</v>
      </c>
      <c r="P166" s="11"/>
    </row>
    <row r="167" s="4" customFormat="1" ht="24" spans="1:16">
      <c r="A167" s="11" t="s">
        <v>3435</v>
      </c>
      <c r="B167" s="11">
        <v>1</v>
      </c>
      <c r="C167" s="11" t="s">
        <v>587</v>
      </c>
      <c r="D167" s="11" t="s">
        <v>1167</v>
      </c>
      <c r="E167" s="11">
        <v>592</v>
      </c>
      <c r="F167" s="11" t="s">
        <v>3189</v>
      </c>
      <c r="G167" s="11" t="s">
        <v>32</v>
      </c>
      <c r="H167" s="11">
        <v>2024</v>
      </c>
      <c r="I167" s="22">
        <f t="shared" si="10"/>
        <v>88.8</v>
      </c>
      <c r="J167" s="22"/>
      <c r="K167" s="22">
        <v>88.8</v>
      </c>
      <c r="L167" s="22"/>
      <c r="M167" s="11" t="s">
        <v>1207</v>
      </c>
      <c r="N167" s="11" t="s">
        <v>42</v>
      </c>
      <c r="O167" s="11" t="s">
        <v>35</v>
      </c>
      <c r="P167" s="11"/>
    </row>
    <row r="168" s="4" customFormat="1" ht="24" spans="1:16">
      <c r="A168" s="11" t="s">
        <v>3436</v>
      </c>
      <c r="B168" s="11">
        <v>1</v>
      </c>
      <c r="C168" s="11" t="s">
        <v>587</v>
      </c>
      <c r="D168" s="11" t="s">
        <v>1167</v>
      </c>
      <c r="E168" s="11">
        <v>313</v>
      </c>
      <c r="F168" s="11" t="s">
        <v>3191</v>
      </c>
      <c r="G168" s="11" t="s">
        <v>229</v>
      </c>
      <c r="H168" s="11">
        <v>2024</v>
      </c>
      <c r="I168" s="22">
        <f t="shared" si="10"/>
        <v>46.95</v>
      </c>
      <c r="J168" s="22"/>
      <c r="K168" s="22">
        <v>46.95</v>
      </c>
      <c r="L168" s="22"/>
      <c r="M168" s="11" t="s">
        <v>1207</v>
      </c>
      <c r="N168" s="11" t="s">
        <v>42</v>
      </c>
      <c r="O168" s="11" t="s">
        <v>35</v>
      </c>
      <c r="P168" s="11"/>
    </row>
    <row r="169" s="4" customFormat="1" ht="24" spans="1:16">
      <c r="A169" s="11" t="s">
        <v>3437</v>
      </c>
      <c r="B169" s="11">
        <v>1</v>
      </c>
      <c r="C169" s="11" t="s">
        <v>587</v>
      </c>
      <c r="D169" s="11" t="s">
        <v>1167</v>
      </c>
      <c r="E169" s="11">
        <v>476</v>
      </c>
      <c r="F169" s="11" t="s">
        <v>3193</v>
      </c>
      <c r="G169" s="11" t="s">
        <v>159</v>
      </c>
      <c r="H169" s="11">
        <v>2024</v>
      </c>
      <c r="I169" s="22">
        <f t="shared" si="10"/>
        <v>71.4</v>
      </c>
      <c r="J169" s="22"/>
      <c r="K169" s="22">
        <v>71.4</v>
      </c>
      <c r="L169" s="22"/>
      <c r="M169" s="11" t="s">
        <v>1207</v>
      </c>
      <c r="N169" s="11" t="s">
        <v>42</v>
      </c>
      <c r="O169" s="11" t="s">
        <v>35</v>
      </c>
      <c r="P169" s="11"/>
    </row>
    <row r="170" s="4" customFormat="1" ht="24" spans="1:16">
      <c r="A170" s="11" t="s">
        <v>3438</v>
      </c>
      <c r="B170" s="11">
        <v>1</v>
      </c>
      <c r="C170" s="11" t="s">
        <v>587</v>
      </c>
      <c r="D170" s="11" t="s">
        <v>1167</v>
      </c>
      <c r="E170" s="11">
        <v>299</v>
      </c>
      <c r="F170" s="11" t="s">
        <v>3195</v>
      </c>
      <c r="G170" s="11" t="s">
        <v>188</v>
      </c>
      <c r="H170" s="11">
        <v>2024</v>
      </c>
      <c r="I170" s="22">
        <f t="shared" si="10"/>
        <v>44.85</v>
      </c>
      <c r="J170" s="22"/>
      <c r="K170" s="22">
        <v>44.85</v>
      </c>
      <c r="L170" s="22"/>
      <c r="M170" s="11" t="s">
        <v>1207</v>
      </c>
      <c r="N170" s="11" t="s">
        <v>42</v>
      </c>
      <c r="O170" s="11" t="s">
        <v>35</v>
      </c>
      <c r="P170" s="11"/>
    </row>
    <row r="171" s="4" customFormat="1" ht="24" spans="1:16">
      <c r="A171" s="11" t="s">
        <v>3439</v>
      </c>
      <c r="B171" s="11">
        <v>1</v>
      </c>
      <c r="C171" s="11" t="s">
        <v>587</v>
      </c>
      <c r="D171" s="11" t="s">
        <v>1167</v>
      </c>
      <c r="E171" s="11">
        <v>204</v>
      </c>
      <c r="F171" s="11" t="s">
        <v>3197</v>
      </c>
      <c r="G171" s="11" t="s">
        <v>176</v>
      </c>
      <c r="H171" s="11">
        <v>2024</v>
      </c>
      <c r="I171" s="22">
        <f t="shared" si="10"/>
        <v>30.6</v>
      </c>
      <c r="J171" s="22"/>
      <c r="K171" s="22">
        <v>30.6</v>
      </c>
      <c r="L171" s="22"/>
      <c r="M171" s="11" t="s">
        <v>1207</v>
      </c>
      <c r="N171" s="11" t="s">
        <v>42</v>
      </c>
      <c r="O171" s="11" t="s">
        <v>35</v>
      </c>
      <c r="P171" s="11"/>
    </row>
    <row r="172" s="4" customFormat="1" ht="24" spans="1:16">
      <c r="A172" s="11" t="s">
        <v>3440</v>
      </c>
      <c r="B172" s="11">
        <v>1</v>
      </c>
      <c r="C172" s="11" t="s">
        <v>587</v>
      </c>
      <c r="D172" s="11" t="s">
        <v>1167</v>
      </c>
      <c r="E172" s="11">
        <v>503</v>
      </c>
      <c r="F172" s="11" t="s">
        <v>3199</v>
      </c>
      <c r="G172" s="11" t="s">
        <v>168</v>
      </c>
      <c r="H172" s="11">
        <v>2024</v>
      </c>
      <c r="I172" s="22">
        <f t="shared" si="10"/>
        <v>75.45</v>
      </c>
      <c r="J172" s="22"/>
      <c r="K172" s="22">
        <v>75.45</v>
      </c>
      <c r="L172" s="22"/>
      <c r="M172" s="11" t="s">
        <v>1207</v>
      </c>
      <c r="N172" s="11" t="s">
        <v>42</v>
      </c>
      <c r="O172" s="11" t="s">
        <v>35</v>
      </c>
      <c r="P172" s="11"/>
    </row>
    <row r="173" s="4" customFormat="1" ht="24" spans="1:16">
      <c r="A173" s="11" t="s">
        <v>3441</v>
      </c>
      <c r="B173" s="11">
        <v>1</v>
      </c>
      <c r="C173" s="11" t="s">
        <v>587</v>
      </c>
      <c r="D173" s="11" t="s">
        <v>1167</v>
      </c>
      <c r="E173" s="11">
        <v>340</v>
      </c>
      <c r="F173" s="11" t="s">
        <v>3201</v>
      </c>
      <c r="G173" s="11" t="s">
        <v>162</v>
      </c>
      <c r="H173" s="11">
        <v>2024</v>
      </c>
      <c r="I173" s="22">
        <f t="shared" si="10"/>
        <v>51</v>
      </c>
      <c r="J173" s="22"/>
      <c r="K173" s="22">
        <v>51</v>
      </c>
      <c r="L173" s="22"/>
      <c r="M173" s="11" t="s">
        <v>1207</v>
      </c>
      <c r="N173" s="11" t="s">
        <v>42</v>
      </c>
      <c r="O173" s="11" t="s">
        <v>35</v>
      </c>
      <c r="P173" s="11"/>
    </row>
    <row r="174" s="4" customFormat="1" ht="24" spans="1:16">
      <c r="A174" s="11" t="s">
        <v>3442</v>
      </c>
      <c r="B174" s="11">
        <v>1</v>
      </c>
      <c r="C174" s="11" t="s">
        <v>587</v>
      </c>
      <c r="D174" s="11" t="s">
        <v>1167</v>
      </c>
      <c r="E174" s="11">
        <v>224</v>
      </c>
      <c r="F174" s="11" t="s">
        <v>3203</v>
      </c>
      <c r="G174" s="11" t="s">
        <v>303</v>
      </c>
      <c r="H174" s="11">
        <v>2024</v>
      </c>
      <c r="I174" s="22">
        <f t="shared" si="10"/>
        <v>33.6</v>
      </c>
      <c r="J174" s="22"/>
      <c r="K174" s="22">
        <v>33.6</v>
      </c>
      <c r="L174" s="22"/>
      <c r="M174" s="11" t="s">
        <v>1207</v>
      </c>
      <c r="N174" s="11" t="s">
        <v>42</v>
      </c>
      <c r="O174" s="11" t="s">
        <v>35</v>
      </c>
      <c r="P174" s="11"/>
    </row>
    <row r="175" s="4" customFormat="1" ht="24" spans="1:16">
      <c r="A175" s="11" t="s">
        <v>3443</v>
      </c>
      <c r="B175" s="11">
        <v>1</v>
      </c>
      <c r="C175" s="11" t="s">
        <v>587</v>
      </c>
      <c r="D175" s="11" t="s">
        <v>1167</v>
      </c>
      <c r="E175" s="11">
        <v>354</v>
      </c>
      <c r="F175" s="11" t="s">
        <v>3205</v>
      </c>
      <c r="G175" s="11" t="s">
        <v>173</v>
      </c>
      <c r="H175" s="11">
        <v>2024</v>
      </c>
      <c r="I175" s="22">
        <f t="shared" si="10"/>
        <v>53.1</v>
      </c>
      <c r="J175" s="22"/>
      <c r="K175" s="22">
        <v>53.1</v>
      </c>
      <c r="L175" s="22"/>
      <c r="M175" s="11" t="s">
        <v>1207</v>
      </c>
      <c r="N175" s="11" t="s">
        <v>42</v>
      </c>
      <c r="O175" s="11" t="s">
        <v>35</v>
      </c>
      <c r="P175" s="11"/>
    </row>
    <row r="176" s="4" customFormat="1" ht="24" spans="1:16">
      <c r="A176" s="11" t="s">
        <v>3444</v>
      </c>
      <c r="B176" s="11">
        <v>1</v>
      </c>
      <c r="C176" s="11" t="s">
        <v>587</v>
      </c>
      <c r="D176" s="11" t="s">
        <v>1167</v>
      </c>
      <c r="E176" s="11">
        <v>643</v>
      </c>
      <c r="F176" s="11" t="s">
        <v>3207</v>
      </c>
      <c r="G176" s="11" t="s">
        <v>257</v>
      </c>
      <c r="H176" s="11">
        <v>2024</v>
      </c>
      <c r="I176" s="22">
        <f t="shared" si="10"/>
        <v>96.45</v>
      </c>
      <c r="J176" s="22"/>
      <c r="K176" s="22">
        <v>96.45</v>
      </c>
      <c r="L176" s="22"/>
      <c r="M176" s="11" t="s">
        <v>1207</v>
      </c>
      <c r="N176" s="11" t="s">
        <v>42</v>
      </c>
      <c r="O176" s="11" t="s">
        <v>35</v>
      </c>
      <c r="P176" s="11"/>
    </row>
    <row r="177" s="4" customFormat="1" ht="24" spans="1:16">
      <c r="A177" s="11" t="s">
        <v>3445</v>
      </c>
      <c r="B177" s="11">
        <v>1</v>
      </c>
      <c r="C177" s="11" t="s">
        <v>587</v>
      </c>
      <c r="D177" s="11" t="s">
        <v>1167</v>
      </c>
      <c r="E177" s="11">
        <v>408</v>
      </c>
      <c r="F177" s="11" t="s">
        <v>3209</v>
      </c>
      <c r="G177" s="11" t="s">
        <v>179</v>
      </c>
      <c r="H177" s="11">
        <v>2024</v>
      </c>
      <c r="I177" s="22">
        <f t="shared" si="10"/>
        <v>61.2</v>
      </c>
      <c r="J177" s="22"/>
      <c r="K177" s="22">
        <v>61.2</v>
      </c>
      <c r="L177" s="22"/>
      <c r="M177" s="11" t="s">
        <v>1207</v>
      </c>
      <c r="N177" s="11" t="s">
        <v>42</v>
      </c>
      <c r="O177" s="11" t="s">
        <v>35</v>
      </c>
      <c r="P177" s="11"/>
    </row>
    <row r="178" s="4" customFormat="1" ht="24" spans="1:16">
      <c r="A178" s="11" t="s">
        <v>3446</v>
      </c>
      <c r="B178" s="11">
        <v>1</v>
      </c>
      <c r="C178" s="11" t="s">
        <v>587</v>
      </c>
      <c r="D178" s="11" t="s">
        <v>1167</v>
      </c>
      <c r="E178" s="11">
        <v>258</v>
      </c>
      <c r="F178" s="11" t="s">
        <v>3211</v>
      </c>
      <c r="G178" s="11" t="s">
        <v>165</v>
      </c>
      <c r="H178" s="11">
        <v>2024</v>
      </c>
      <c r="I178" s="22">
        <f t="shared" si="10"/>
        <v>38.7</v>
      </c>
      <c r="J178" s="22"/>
      <c r="K178" s="22">
        <v>38.7</v>
      </c>
      <c r="L178" s="22"/>
      <c r="M178" s="11" t="s">
        <v>1207</v>
      </c>
      <c r="N178" s="11" t="s">
        <v>42</v>
      </c>
      <c r="O178" s="11" t="s">
        <v>35</v>
      </c>
      <c r="P178" s="11"/>
    </row>
    <row r="179" s="4" customFormat="1" ht="24" spans="1:16">
      <c r="A179" s="11" t="s">
        <v>3447</v>
      </c>
      <c r="B179" s="11">
        <v>1</v>
      </c>
      <c r="C179" s="11" t="s">
        <v>587</v>
      </c>
      <c r="D179" s="11" t="s">
        <v>1167</v>
      </c>
      <c r="E179" s="11">
        <v>163</v>
      </c>
      <c r="F179" s="11" t="s">
        <v>3213</v>
      </c>
      <c r="G179" s="11" t="s">
        <v>185</v>
      </c>
      <c r="H179" s="11">
        <v>2024</v>
      </c>
      <c r="I179" s="22">
        <f t="shared" si="10"/>
        <v>24.45</v>
      </c>
      <c r="J179" s="22"/>
      <c r="K179" s="22">
        <v>24.45</v>
      </c>
      <c r="L179" s="22"/>
      <c r="M179" s="11" t="s">
        <v>1207</v>
      </c>
      <c r="N179" s="11" t="s">
        <v>42</v>
      </c>
      <c r="O179" s="11" t="s">
        <v>35</v>
      </c>
      <c r="P179" s="11"/>
    </row>
    <row r="180" s="4" customFormat="1" ht="24" spans="1:16">
      <c r="A180" s="11" t="s">
        <v>3448</v>
      </c>
      <c r="B180" s="11">
        <v>1</v>
      </c>
      <c r="C180" s="11" t="s">
        <v>587</v>
      </c>
      <c r="D180" s="11" t="s">
        <v>1167</v>
      </c>
      <c r="E180" s="11">
        <v>156</v>
      </c>
      <c r="F180" s="11" t="s">
        <v>3215</v>
      </c>
      <c r="G180" s="11" t="s">
        <v>191</v>
      </c>
      <c r="H180" s="11">
        <v>2024</v>
      </c>
      <c r="I180" s="22">
        <f t="shared" si="10"/>
        <v>23.4</v>
      </c>
      <c r="J180" s="22"/>
      <c r="K180" s="22">
        <v>23.4</v>
      </c>
      <c r="L180" s="22"/>
      <c r="M180" s="11" t="s">
        <v>1207</v>
      </c>
      <c r="N180" s="11" t="s">
        <v>42</v>
      </c>
      <c r="O180" s="11" t="s">
        <v>35</v>
      </c>
      <c r="P180" s="11"/>
    </row>
    <row r="181" s="4" customFormat="1" ht="24" spans="1:16">
      <c r="A181" s="11" t="s">
        <v>3449</v>
      </c>
      <c r="B181" s="11">
        <v>1</v>
      </c>
      <c r="C181" s="11" t="s">
        <v>587</v>
      </c>
      <c r="D181" s="11" t="s">
        <v>1167</v>
      </c>
      <c r="E181" s="11">
        <v>252</v>
      </c>
      <c r="F181" s="11" t="s">
        <v>3217</v>
      </c>
      <c r="G181" s="11" t="s">
        <v>182</v>
      </c>
      <c r="H181" s="11">
        <v>2024</v>
      </c>
      <c r="I181" s="22">
        <f t="shared" si="10"/>
        <v>37.8</v>
      </c>
      <c r="J181" s="22"/>
      <c r="K181" s="22">
        <v>37.8</v>
      </c>
      <c r="L181" s="22"/>
      <c r="M181" s="11" t="s">
        <v>1207</v>
      </c>
      <c r="N181" s="11" t="s">
        <v>42</v>
      </c>
      <c r="O181" s="11" t="s">
        <v>35</v>
      </c>
      <c r="P181" s="11"/>
    </row>
    <row r="182" s="4" customFormat="1" ht="24" spans="1:16">
      <c r="A182" s="11" t="s">
        <v>3450</v>
      </c>
      <c r="B182" s="11">
        <v>1</v>
      </c>
      <c r="C182" s="11" t="s">
        <v>587</v>
      </c>
      <c r="D182" s="11" t="s">
        <v>1167</v>
      </c>
      <c r="E182" s="11">
        <v>367</v>
      </c>
      <c r="F182" s="11" t="s">
        <v>3219</v>
      </c>
      <c r="G182" s="11" t="s">
        <v>425</v>
      </c>
      <c r="H182" s="11">
        <v>2024</v>
      </c>
      <c r="I182" s="22">
        <f t="shared" si="10"/>
        <v>55.05</v>
      </c>
      <c r="J182" s="22"/>
      <c r="K182" s="22">
        <v>55.05</v>
      </c>
      <c r="L182" s="22"/>
      <c r="M182" s="11" t="s">
        <v>1207</v>
      </c>
      <c r="N182" s="11" t="s">
        <v>42</v>
      </c>
      <c r="O182" s="11" t="s">
        <v>35</v>
      </c>
      <c r="P182" s="11"/>
    </row>
    <row r="183" s="3" customFormat="1" ht="37" customHeight="1" spans="1:16">
      <c r="A183" s="11" t="s">
        <v>1254</v>
      </c>
      <c r="B183" s="11"/>
      <c r="C183" s="11" t="s">
        <v>20</v>
      </c>
      <c r="D183" s="11" t="s">
        <v>1167</v>
      </c>
      <c r="E183" s="11" t="s">
        <v>20</v>
      </c>
      <c r="F183" s="11" t="s">
        <v>20</v>
      </c>
      <c r="G183" s="11" t="s">
        <v>20</v>
      </c>
      <c r="H183" s="11" t="s">
        <v>20</v>
      </c>
      <c r="I183" s="22">
        <f t="shared" si="10"/>
        <v>0</v>
      </c>
      <c r="J183" s="22"/>
      <c r="K183" s="22"/>
      <c r="L183" s="22"/>
      <c r="M183" s="11" t="s">
        <v>20</v>
      </c>
      <c r="N183" s="11" t="s">
        <v>20</v>
      </c>
      <c r="O183" s="11" t="s">
        <v>20</v>
      </c>
      <c r="P183" s="11"/>
    </row>
    <row r="184" s="3" customFormat="1" ht="37" customHeight="1" spans="1:16">
      <c r="A184" s="11" t="s">
        <v>1255</v>
      </c>
      <c r="B184" s="11">
        <f>SUM(B185:B186)</f>
        <v>0</v>
      </c>
      <c r="C184" s="11" t="s">
        <v>20</v>
      </c>
      <c r="D184" s="11" t="s">
        <v>20</v>
      </c>
      <c r="E184" s="11" t="s">
        <v>20</v>
      </c>
      <c r="F184" s="11" t="s">
        <v>20</v>
      </c>
      <c r="G184" s="11" t="s">
        <v>20</v>
      </c>
      <c r="H184" s="11" t="s">
        <v>20</v>
      </c>
      <c r="I184" s="11">
        <f t="shared" si="10"/>
        <v>0</v>
      </c>
      <c r="J184" s="22">
        <f>SUM(J185:J186)</f>
        <v>0</v>
      </c>
      <c r="K184" s="22">
        <f>SUM(K185:K186)</f>
        <v>0</v>
      </c>
      <c r="L184" s="22">
        <f>SUM(L185:L186)</f>
        <v>0</v>
      </c>
      <c r="M184" s="11" t="s">
        <v>20</v>
      </c>
      <c r="N184" s="11" t="s">
        <v>20</v>
      </c>
      <c r="O184" s="11" t="s">
        <v>20</v>
      </c>
      <c r="P184" s="11"/>
    </row>
    <row r="185" s="3" customFormat="1" ht="37" customHeight="1" spans="1:16">
      <c r="A185" s="11" t="s">
        <v>1256</v>
      </c>
      <c r="B185" s="11"/>
      <c r="C185" s="11" t="s">
        <v>20</v>
      </c>
      <c r="D185" s="11" t="s">
        <v>1167</v>
      </c>
      <c r="E185" s="11" t="s">
        <v>20</v>
      </c>
      <c r="F185" s="11" t="s">
        <v>20</v>
      </c>
      <c r="G185" s="11" t="s">
        <v>20</v>
      </c>
      <c r="H185" s="11" t="s">
        <v>20</v>
      </c>
      <c r="I185" s="22">
        <f t="shared" si="10"/>
        <v>0</v>
      </c>
      <c r="J185" s="22"/>
      <c r="K185" s="22"/>
      <c r="L185" s="22"/>
      <c r="M185" s="11" t="s">
        <v>20</v>
      </c>
      <c r="N185" s="11" t="s">
        <v>20</v>
      </c>
      <c r="O185" s="11" t="s">
        <v>20</v>
      </c>
      <c r="P185" s="11"/>
    </row>
    <row r="186" s="3" customFormat="1" ht="37" customHeight="1" spans="1:16">
      <c r="A186" s="11" t="s">
        <v>1258</v>
      </c>
      <c r="B186" s="11"/>
      <c r="C186" s="11" t="s">
        <v>20</v>
      </c>
      <c r="D186" s="11" t="s">
        <v>1167</v>
      </c>
      <c r="E186" s="11" t="s">
        <v>20</v>
      </c>
      <c r="F186" s="11" t="s">
        <v>20</v>
      </c>
      <c r="G186" s="11" t="s">
        <v>20</v>
      </c>
      <c r="H186" s="11" t="s">
        <v>20</v>
      </c>
      <c r="I186" s="22">
        <f t="shared" si="10"/>
        <v>0</v>
      </c>
      <c r="J186" s="22"/>
      <c r="K186" s="22"/>
      <c r="L186" s="22"/>
      <c r="M186" s="11" t="s">
        <v>20</v>
      </c>
      <c r="N186" s="11" t="s">
        <v>20</v>
      </c>
      <c r="O186" s="11" t="s">
        <v>20</v>
      </c>
      <c r="P186" s="11"/>
    </row>
    <row r="187" s="3" customFormat="1" ht="37" customHeight="1" spans="1:16">
      <c r="A187" s="11" t="s">
        <v>1259</v>
      </c>
      <c r="B187" s="11">
        <f>B188+B210</f>
        <v>19</v>
      </c>
      <c r="C187" s="11">
        <f>C188</f>
        <v>0</v>
      </c>
      <c r="D187" s="11" t="str">
        <f>D188</f>
        <v>个</v>
      </c>
      <c r="E187" s="11" t="str">
        <f>E188</f>
        <v>——</v>
      </c>
      <c r="F187" s="11" t="s">
        <v>20</v>
      </c>
      <c r="G187" s="11" t="s">
        <v>20</v>
      </c>
      <c r="H187" s="11" t="s">
        <v>20</v>
      </c>
      <c r="I187" s="11">
        <f t="shared" si="10"/>
        <v>11988</v>
      </c>
      <c r="J187" s="22">
        <f>J188+J210</f>
        <v>5488</v>
      </c>
      <c r="K187" s="22">
        <f>K188+K210</f>
        <v>6500</v>
      </c>
      <c r="L187" s="22">
        <f>L188+L210</f>
        <v>0</v>
      </c>
      <c r="M187" s="11" t="s">
        <v>20</v>
      </c>
      <c r="N187" s="11"/>
      <c r="O187" s="11"/>
      <c r="P187" s="11"/>
    </row>
    <row r="188" s="3" customFormat="1" ht="37" customHeight="1" spans="1:16">
      <c r="A188" s="11" t="s">
        <v>1260</v>
      </c>
      <c r="B188" s="11">
        <f>B189+B208</f>
        <v>19</v>
      </c>
      <c r="C188" s="11"/>
      <c r="D188" s="11" t="s">
        <v>74</v>
      </c>
      <c r="E188" s="11" t="s">
        <v>20</v>
      </c>
      <c r="F188" s="11" t="s">
        <v>1261</v>
      </c>
      <c r="G188" s="11"/>
      <c r="H188" s="11"/>
      <c r="I188" s="22">
        <f t="shared" si="10"/>
        <v>11988</v>
      </c>
      <c r="J188" s="22">
        <f>J189+J208</f>
        <v>5488</v>
      </c>
      <c r="K188" s="22">
        <f>K189+K208</f>
        <v>6500</v>
      </c>
      <c r="L188" s="22">
        <f>L189+L208</f>
        <v>0</v>
      </c>
      <c r="M188" s="11" t="s">
        <v>20</v>
      </c>
      <c r="N188" s="11" t="s">
        <v>20</v>
      </c>
      <c r="O188" s="11" t="s">
        <v>20</v>
      </c>
      <c r="P188" s="11"/>
    </row>
    <row r="189" s="2" customFormat="1" ht="24" spans="1:16">
      <c r="A189" s="11" t="s">
        <v>1262</v>
      </c>
      <c r="B189" s="11">
        <f>SUM(B190:B207)</f>
        <v>18</v>
      </c>
      <c r="C189" s="12" t="s">
        <v>20</v>
      </c>
      <c r="D189" s="12" t="s">
        <v>20</v>
      </c>
      <c r="E189" s="12" t="s">
        <v>20</v>
      </c>
      <c r="F189" s="12" t="s">
        <v>20</v>
      </c>
      <c r="G189" s="12" t="s">
        <v>20</v>
      </c>
      <c r="H189" s="12" t="s">
        <v>20</v>
      </c>
      <c r="I189" s="22">
        <f t="shared" si="10"/>
        <v>4500</v>
      </c>
      <c r="J189" s="11">
        <f>SUM(J190:J207)</f>
        <v>0</v>
      </c>
      <c r="K189" s="11">
        <f>SUM(K190:K207)</f>
        <v>4500</v>
      </c>
      <c r="L189" s="11">
        <f>SUM(L190:L207)</f>
        <v>0</v>
      </c>
      <c r="M189" s="11"/>
      <c r="N189" s="11"/>
      <c r="O189" s="11"/>
      <c r="P189" s="11"/>
    </row>
    <row r="190" s="4" customFormat="1" ht="32" customHeight="1" spans="1:16">
      <c r="A190" s="11" t="s">
        <v>3451</v>
      </c>
      <c r="B190" s="11">
        <v>1</v>
      </c>
      <c r="C190" s="11" t="s">
        <v>24</v>
      </c>
      <c r="D190" s="11" t="s">
        <v>1205</v>
      </c>
      <c r="E190" s="11">
        <v>360</v>
      </c>
      <c r="F190" s="11" t="s">
        <v>2948</v>
      </c>
      <c r="G190" s="11" t="s">
        <v>194</v>
      </c>
      <c r="H190" s="11">
        <v>2024</v>
      </c>
      <c r="I190" s="22">
        <f t="shared" ref="I190:I208" si="11">J190+K190+L190</f>
        <v>360</v>
      </c>
      <c r="J190" s="22"/>
      <c r="K190" s="22">
        <v>360</v>
      </c>
      <c r="L190" s="22"/>
      <c r="M190" s="11" t="s">
        <v>450</v>
      </c>
      <c r="N190" s="11" t="s">
        <v>34</v>
      </c>
      <c r="O190" s="11" t="s">
        <v>35</v>
      </c>
      <c r="P190" s="11"/>
    </row>
    <row r="191" s="4" customFormat="1" ht="32" customHeight="1" spans="1:16">
      <c r="A191" s="11" t="s">
        <v>3452</v>
      </c>
      <c r="B191" s="11">
        <v>1</v>
      </c>
      <c r="C191" s="11" t="s">
        <v>24</v>
      </c>
      <c r="D191" s="11" t="s">
        <v>1205</v>
      </c>
      <c r="E191" s="11">
        <v>174</v>
      </c>
      <c r="F191" s="11" t="s">
        <v>2949</v>
      </c>
      <c r="G191" s="11" t="s">
        <v>191</v>
      </c>
      <c r="H191" s="11">
        <v>2024</v>
      </c>
      <c r="I191" s="22">
        <f t="shared" si="11"/>
        <v>174</v>
      </c>
      <c r="J191" s="22"/>
      <c r="K191" s="22">
        <v>174</v>
      </c>
      <c r="L191" s="22"/>
      <c r="M191" s="11" t="s">
        <v>450</v>
      </c>
      <c r="N191" s="11" t="s">
        <v>34</v>
      </c>
      <c r="O191" s="11" t="s">
        <v>35</v>
      </c>
      <c r="P191" s="11"/>
    </row>
    <row r="192" s="4" customFormat="1" ht="32" customHeight="1" spans="1:16">
      <c r="A192" s="11" t="s">
        <v>3453</v>
      </c>
      <c r="B192" s="11">
        <v>1</v>
      </c>
      <c r="C192" s="11" t="s">
        <v>24</v>
      </c>
      <c r="D192" s="11" t="s">
        <v>1205</v>
      </c>
      <c r="E192" s="11">
        <v>304</v>
      </c>
      <c r="F192" s="11" t="s">
        <v>2950</v>
      </c>
      <c r="G192" s="11" t="s">
        <v>159</v>
      </c>
      <c r="H192" s="11">
        <v>2024</v>
      </c>
      <c r="I192" s="22">
        <f t="shared" si="11"/>
        <v>304</v>
      </c>
      <c r="J192" s="22"/>
      <c r="K192" s="22">
        <v>304</v>
      </c>
      <c r="L192" s="22"/>
      <c r="M192" s="11" t="s">
        <v>450</v>
      </c>
      <c r="N192" s="11" t="s">
        <v>34</v>
      </c>
      <c r="O192" s="11" t="s">
        <v>35</v>
      </c>
      <c r="P192" s="11"/>
    </row>
    <row r="193" s="4" customFormat="1" ht="32" customHeight="1" spans="1:16">
      <c r="A193" s="11" t="s">
        <v>3454</v>
      </c>
      <c r="B193" s="11">
        <v>1</v>
      </c>
      <c r="C193" s="11" t="s">
        <v>24</v>
      </c>
      <c r="D193" s="11" t="s">
        <v>1205</v>
      </c>
      <c r="E193" s="11">
        <v>267</v>
      </c>
      <c r="F193" s="11" t="s">
        <v>2951</v>
      </c>
      <c r="G193" s="11" t="s">
        <v>188</v>
      </c>
      <c r="H193" s="11">
        <v>2024</v>
      </c>
      <c r="I193" s="22">
        <f t="shared" si="11"/>
        <v>267</v>
      </c>
      <c r="J193" s="22"/>
      <c r="K193" s="22">
        <v>267</v>
      </c>
      <c r="L193" s="22"/>
      <c r="M193" s="11" t="s">
        <v>450</v>
      </c>
      <c r="N193" s="11" t="s">
        <v>34</v>
      </c>
      <c r="O193" s="11" t="s">
        <v>35</v>
      </c>
      <c r="P193" s="11"/>
    </row>
    <row r="194" s="4" customFormat="1" ht="32" customHeight="1" spans="1:16">
      <c r="A194" s="11" t="s">
        <v>3455</v>
      </c>
      <c r="B194" s="11">
        <v>1</v>
      </c>
      <c r="C194" s="11" t="s">
        <v>24</v>
      </c>
      <c r="D194" s="11" t="s">
        <v>1205</v>
      </c>
      <c r="E194" s="11">
        <v>165</v>
      </c>
      <c r="F194" s="11" t="s">
        <v>2952</v>
      </c>
      <c r="G194" s="11" t="s">
        <v>185</v>
      </c>
      <c r="H194" s="11">
        <v>2024</v>
      </c>
      <c r="I194" s="22">
        <f t="shared" si="11"/>
        <v>165</v>
      </c>
      <c r="J194" s="22"/>
      <c r="K194" s="22">
        <v>165</v>
      </c>
      <c r="L194" s="22"/>
      <c r="M194" s="11" t="s">
        <v>450</v>
      </c>
      <c r="N194" s="11" t="s">
        <v>34</v>
      </c>
      <c r="O194" s="11" t="s">
        <v>35</v>
      </c>
      <c r="P194" s="11"/>
    </row>
    <row r="195" s="4" customFormat="1" ht="32" customHeight="1" spans="1:16">
      <c r="A195" s="11" t="s">
        <v>3456</v>
      </c>
      <c r="B195" s="11">
        <v>1</v>
      </c>
      <c r="C195" s="11" t="s">
        <v>24</v>
      </c>
      <c r="D195" s="11" t="s">
        <v>1205</v>
      </c>
      <c r="E195" s="11">
        <v>344</v>
      </c>
      <c r="F195" s="11" t="s">
        <v>2953</v>
      </c>
      <c r="G195" s="11" t="s">
        <v>32</v>
      </c>
      <c r="H195" s="11">
        <v>2024</v>
      </c>
      <c r="I195" s="22">
        <f t="shared" si="11"/>
        <v>344</v>
      </c>
      <c r="J195" s="22"/>
      <c r="K195" s="22">
        <v>344</v>
      </c>
      <c r="L195" s="22"/>
      <c r="M195" s="11" t="s">
        <v>450</v>
      </c>
      <c r="N195" s="11" t="s">
        <v>34</v>
      </c>
      <c r="O195" s="11" t="s">
        <v>35</v>
      </c>
      <c r="P195" s="11"/>
    </row>
    <row r="196" s="4" customFormat="1" ht="32" customHeight="1" spans="1:16">
      <c r="A196" s="11" t="s">
        <v>3457</v>
      </c>
      <c r="B196" s="11">
        <v>1</v>
      </c>
      <c r="C196" s="11" t="s">
        <v>24</v>
      </c>
      <c r="D196" s="11" t="s">
        <v>1205</v>
      </c>
      <c r="E196" s="11">
        <v>303</v>
      </c>
      <c r="F196" s="11" t="s">
        <v>2954</v>
      </c>
      <c r="G196" s="11" t="s">
        <v>229</v>
      </c>
      <c r="H196" s="11">
        <v>2024</v>
      </c>
      <c r="I196" s="22">
        <f t="shared" si="11"/>
        <v>303</v>
      </c>
      <c r="J196" s="22"/>
      <c r="K196" s="22">
        <v>303</v>
      </c>
      <c r="L196" s="22"/>
      <c r="M196" s="11" t="s">
        <v>450</v>
      </c>
      <c r="N196" s="11" t="s">
        <v>34</v>
      </c>
      <c r="O196" s="11" t="s">
        <v>35</v>
      </c>
      <c r="P196" s="11"/>
    </row>
    <row r="197" s="4" customFormat="1" ht="32" customHeight="1" spans="1:16">
      <c r="A197" s="11" t="s">
        <v>3458</v>
      </c>
      <c r="B197" s="11">
        <v>1</v>
      </c>
      <c r="C197" s="11" t="s">
        <v>24</v>
      </c>
      <c r="D197" s="11" t="s">
        <v>1205</v>
      </c>
      <c r="E197" s="11">
        <v>201</v>
      </c>
      <c r="F197" s="11" t="s">
        <v>2955</v>
      </c>
      <c r="G197" s="11" t="s">
        <v>165</v>
      </c>
      <c r="H197" s="11">
        <v>2024</v>
      </c>
      <c r="I197" s="22">
        <f t="shared" si="11"/>
        <v>201</v>
      </c>
      <c r="J197" s="22"/>
      <c r="K197" s="22">
        <v>201</v>
      </c>
      <c r="L197" s="22"/>
      <c r="M197" s="11" t="s">
        <v>450</v>
      </c>
      <c r="N197" s="11" t="s">
        <v>34</v>
      </c>
      <c r="O197" s="11" t="s">
        <v>35</v>
      </c>
      <c r="P197" s="11"/>
    </row>
    <row r="198" s="4" customFormat="1" ht="32" customHeight="1" spans="1:16">
      <c r="A198" s="11" t="s">
        <v>3459</v>
      </c>
      <c r="B198" s="11">
        <v>1</v>
      </c>
      <c r="C198" s="11" t="s">
        <v>24</v>
      </c>
      <c r="D198" s="11" t="s">
        <v>1205</v>
      </c>
      <c r="E198" s="11">
        <v>330</v>
      </c>
      <c r="F198" s="11" t="s">
        <v>2956</v>
      </c>
      <c r="G198" s="11" t="s">
        <v>168</v>
      </c>
      <c r="H198" s="11">
        <v>2024</v>
      </c>
      <c r="I198" s="22">
        <f t="shared" si="11"/>
        <v>330</v>
      </c>
      <c r="J198" s="22"/>
      <c r="K198" s="22">
        <v>330</v>
      </c>
      <c r="L198" s="22"/>
      <c r="M198" s="11" t="s">
        <v>450</v>
      </c>
      <c r="N198" s="11" t="s">
        <v>34</v>
      </c>
      <c r="O198" s="11" t="s">
        <v>35</v>
      </c>
      <c r="P198" s="11"/>
    </row>
    <row r="199" s="4" customFormat="1" ht="32" customHeight="1" spans="1:16">
      <c r="A199" s="11" t="s">
        <v>3460</v>
      </c>
      <c r="B199" s="11">
        <v>1</v>
      </c>
      <c r="C199" s="11" t="s">
        <v>24</v>
      </c>
      <c r="D199" s="11" t="s">
        <v>1205</v>
      </c>
      <c r="E199" s="11">
        <v>202</v>
      </c>
      <c r="F199" s="11" t="s">
        <v>2957</v>
      </c>
      <c r="G199" s="11" t="s">
        <v>162</v>
      </c>
      <c r="H199" s="11">
        <v>2024</v>
      </c>
      <c r="I199" s="22">
        <f t="shared" si="11"/>
        <v>202</v>
      </c>
      <c r="J199" s="22"/>
      <c r="K199" s="22">
        <v>202</v>
      </c>
      <c r="L199" s="22"/>
      <c r="M199" s="11" t="s">
        <v>450</v>
      </c>
      <c r="N199" s="11" t="s">
        <v>34</v>
      </c>
      <c r="O199" s="11" t="s">
        <v>35</v>
      </c>
      <c r="P199" s="11"/>
    </row>
    <row r="200" s="4" customFormat="1" ht="32" customHeight="1" spans="1:16">
      <c r="A200" s="11" t="s">
        <v>3461</v>
      </c>
      <c r="B200" s="11">
        <v>1</v>
      </c>
      <c r="C200" s="11" t="s">
        <v>24</v>
      </c>
      <c r="D200" s="11" t="s">
        <v>1205</v>
      </c>
      <c r="E200" s="11">
        <v>216</v>
      </c>
      <c r="F200" s="11" t="s">
        <v>2958</v>
      </c>
      <c r="G200" s="11" t="s">
        <v>303</v>
      </c>
      <c r="H200" s="11">
        <v>2024</v>
      </c>
      <c r="I200" s="22">
        <f t="shared" si="11"/>
        <v>216</v>
      </c>
      <c r="J200" s="22"/>
      <c r="K200" s="22">
        <v>216</v>
      </c>
      <c r="L200" s="22"/>
      <c r="M200" s="11" t="s">
        <v>450</v>
      </c>
      <c r="N200" s="11" t="s">
        <v>34</v>
      </c>
      <c r="O200" s="11" t="s">
        <v>35</v>
      </c>
      <c r="P200" s="11"/>
    </row>
    <row r="201" s="4" customFormat="1" ht="32" customHeight="1" spans="1:16">
      <c r="A201" s="11" t="s">
        <v>3462</v>
      </c>
      <c r="B201" s="11">
        <v>1</v>
      </c>
      <c r="C201" s="11" t="s">
        <v>24</v>
      </c>
      <c r="D201" s="11" t="s">
        <v>1205</v>
      </c>
      <c r="E201" s="11">
        <v>272</v>
      </c>
      <c r="F201" s="11" t="s">
        <v>2959</v>
      </c>
      <c r="G201" s="11" t="s">
        <v>179</v>
      </c>
      <c r="H201" s="11">
        <v>2024</v>
      </c>
      <c r="I201" s="22">
        <f t="shared" si="11"/>
        <v>272</v>
      </c>
      <c r="J201" s="22"/>
      <c r="K201" s="22">
        <v>272</v>
      </c>
      <c r="L201" s="22"/>
      <c r="M201" s="11" t="s">
        <v>450</v>
      </c>
      <c r="N201" s="11" t="s">
        <v>34</v>
      </c>
      <c r="O201" s="11" t="s">
        <v>35</v>
      </c>
      <c r="P201" s="11"/>
    </row>
    <row r="202" s="4" customFormat="1" ht="32" customHeight="1" spans="1:16">
      <c r="A202" s="11" t="s">
        <v>3463</v>
      </c>
      <c r="B202" s="11">
        <v>1</v>
      </c>
      <c r="C202" s="11" t="s">
        <v>24</v>
      </c>
      <c r="D202" s="11" t="s">
        <v>1205</v>
      </c>
      <c r="E202" s="11">
        <v>163</v>
      </c>
      <c r="F202" s="11" t="s">
        <v>2960</v>
      </c>
      <c r="G202" s="11" t="s">
        <v>182</v>
      </c>
      <c r="H202" s="11">
        <v>2024</v>
      </c>
      <c r="I202" s="22">
        <f t="shared" si="11"/>
        <v>163</v>
      </c>
      <c r="J202" s="22"/>
      <c r="K202" s="22">
        <v>163</v>
      </c>
      <c r="L202" s="22"/>
      <c r="M202" s="11" t="s">
        <v>450</v>
      </c>
      <c r="N202" s="11" t="s">
        <v>34</v>
      </c>
      <c r="O202" s="11" t="s">
        <v>35</v>
      </c>
      <c r="P202" s="11"/>
    </row>
    <row r="203" s="4" customFormat="1" ht="32" customHeight="1" spans="1:16">
      <c r="A203" s="11" t="s">
        <v>3464</v>
      </c>
      <c r="B203" s="11">
        <v>1</v>
      </c>
      <c r="C203" s="11" t="s">
        <v>24</v>
      </c>
      <c r="D203" s="11" t="s">
        <v>1205</v>
      </c>
      <c r="E203" s="11">
        <v>285</v>
      </c>
      <c r="F203" s="11" t="s">
        <v>2961</v>
      </c>
      <c r="G203" s="11" t="s">
        <v>58</v>
      </c>
      <c r="H203" s="11">
        <v>2024</v>
      </c>
      <c r="I203" s="22">
        <f t="shared" si="11"/>
        <v>285</v>
      </c>
      <c r="J203" s="22"/>
      <c r="K203" s="22">
        <v>285</v>
      </c>
      <c r="L203" s="22"/>
      <c r="M203" s="11" t="s">
        <v>450</v>
      </c>
      <c r="N203" s="11" t="s">
        <v>34</v>
      </c>
      <c r="O203" s="11" t="s">
        <v>35</v>
      </c>
      <c r="P203" s="11"/>
    </row>
    <row r="204" s="4" customFormat="1" ht="32" customHeight="1" spans="1:16">
      <c r="A204" s="11" t="s">
        <v>3465</v>
      </c>
      <c r="B204" s="11">
        <v>1</v>
      </c>
      <c r="C204" s="11" t="s">
        <v>24</v>
      </c>
      <c r="D204" s="11" t="s">
        <v>1205</v>
      </c>
      <c r="E204" s="11">
        <v>282</v>
      </c>
      <c r="F204" s="11" t="s">
        <v>2962</v>
      </c>
      <c r="G204" s="11" t="s">
        <v>173</v>
      </c>
      <c r="H204" s="11">
        <v>2024</v>
      </c>
      <c r="I204" s="22">
        <f t="shared" si="11"/>
        <v>282</v>
      </c>
      <c r="J204" s="22"/>
      <c r="K204" s="22">
        <v>282</v>
      </c>
      <c r="L204" s="22"/>
      <c r="M204" s="11" t="s">
        <v>450</v>
      </c>
      <c r="N204" s="11" t="s">
        <v>34</v>
      </c>
      <c r="O204" s="11" t="s">
        <v>35</v>
      </c>
      <c r="P204" s="11"/>
    </row>
    <row r="205" s="4" customFormat="1" ht="32" customHeight="1" spans="1:16">
      <c r="A205" s="11" t="s">
        <v>3466</v>
      </c>
      <c r="B205" s="11">
        <v>1</v>
      </c>
      <c r="C205" s="11" t="s">
        <v>24</v>
      </c>
      <c r="D205" s="11" t="s">
        <v>1205</v>
      </c>
      <c r="E205" s="11">
        <v>258</v>
      </c>
      <c r="F205" s="11" t="s">
        <v>2963</v>
      </c>
      <c r="G205" s="11" t="s">
        <v>176</v>
      </c>
      <c r="H205" s="11">
        <v>2024</v>
      </c>
      <c r="I205" s="22">
        <f t="shared" si="11"/>
        <v>258</v>
      </c>
      <c r="J205" s="22"/>
      <c r="K205" s="22">
        <v>258</v>
      </c>
      <c r="L205" s="22"/>
      <c r="M205" s="11" t="s">
        <v>450</v>
      </c>
      <c r="N205" s="11" t="s">
        <v>34</v>
      </c>
      <c r="O205" s="11" t="s">
        <v>35</v>
      </c>
      <c r="P205" s="11"/>
    </row>
    <row r="206" s="4" customFormat="1" ht="32" customHeight="1" spans="1:16">
      <c r="A206" s="11" t="s">
        <v>3467</v>
      </c>
      <c r="B206" s="11">
        <v>1</v>
      </c>
      <c r="C206" s="11" t="s">
        <v>24</v>
      </c>
      <c r="D206" s="11" t="s">
        <v>1205</v>
      </c>
      <c r="E206" s="11">
        <v>181</v>
      </c>
      <c r="F206" s="11" t="s">
        <v>2964</v>
      </c>
      <c r="G206" s="11" t="s">
        <v>425</v>
      </c>
      <c r="H206" s="11">
        <v>2024</v>
      </c>
      <c r="I206" s="22">
        <f t="shared" si="11"/>
        <v>181</v>
      </c>
      <c r="J206" s="22"/>
      <c r="K206" s="22">
        <v>181</v>
      </c>
      <c r="L206" s="22"/>
      <c r="M206" s="11" t="s">
        <v>450</v>
      </c>
      <c r="N206" s="11" t="s">
        <v>34</v>
      </c>
      <c r="O206" s="11" t="s">
        <v>35</v>
      </c>
      <c r="P206" s="11"/>
    </row>
    <row r="207" s="4" customFormat="1" ht="32" customHeight="1" spans="1:16">
      <c r="A207" s="11" t="s">
        <v>3468</v>
      </c>
      <c r="B207" s="11">
        <v>1</v>
      </c>
      <c r="C207" s="11" t="s">
        <v>24</v>
      </c>
      <c r="D207" s="11" t="s">
        <v>1205</v>
      </c>
      <c r="E207" s="11">
        <v>193</v>
      </c>
      <c r="F207" s="11" t="s">
        <v>2965</v>
      </c>
      <c r="G207" s="11" t="s">
        <v>257</v>
      </c>
      <c r="H207" s="11">
        <v>2024</v>
      </c>
      <c r="I207" s="22">
        <f t="shared" si="11"/>
        <v>193</v>
      </c>
      <c r="J207" s="22"/>
      <c r="K207" s="22">
        <v>193</v>
      </c>
      <c r="L207" s="22"/>
      <c r="M207" s="11" t="s">
        <v>450</v>
      </c>
      <c r="N207" s="11" t="s">
        <v>34</v>
      </c>
      <c r="O207" s="11" t="s">
        <v>35</v>
      </c>
      <c r="P207" s="11"/>
    </row>
    <row r="208" s="2" customFormat="1" ht="24" spans="1:16">
      <c r="A208" s="11" t="s">
        <v>1299</v>
      </c>
      <c r="B208" s="11">
        <f>B209</f>
        <v>1</v>
      </c>
      <c r="C208" s="12" t="s">
        <v>20</v>
      </c>
      <c r="D208" s="12" t="s">
        <v>20</v>
      </c>
      <c r="E208" s="12" t="s">
        <v>20</v>
      </c>
      <c r="F208" s="12" t="s">
        <v>20</v>
      </c>
      <c r="G208" s="12" t="s">
        <v>20</v>
      </c>
      <c r="H208" s="12" t="s">
        <v>20</v>
      </c>
      <c r="I208" s="22">
        <f t="shared" ref="I208:L208" si="12">I209</f>
        <v>7488</v>
      </c>
      <c r="J208" s="22">
        <f t="shared" si="12"/>
        <v>5488</v>
      </c>
      <c r="K208" s="22">
        <f t="shared" si="12"/>
        <v>2000</v>
      </c>
      <c r="L208" s="22">
        <f t="shared" si="12"/>
        <v>0</v>
      </c>
      <c r="M208" s="11"/>
      <c r="N208" s="11" t="s">
        <v>42</v>
      </c>
      <c r="O208" s="11" t="s">
        <v>35</v>
      </c>
      <c r="P208" s="11"/>
    </row>
    <row r="209" s="2" customFormat="1" ht="24" spans="1:16">
      <c r="A209" s="11" t="s">
        <v>3469</v>
      </c>
      <c r="B209" s="11">
        <v>1</v>
      </c>
      <c r="C209" s="11" t="s">
        <v>587</v>
      </c>
      <c r="D209" s="11" t="s">
        <v>74</v>
      </c>
      <c r="E209" s="12">
        <v>7800</v>
      </c>
      <c r="F209" s="11" t="s">
        <v>3239</v>
      </c>
      <c r="G209" s="12" t="s">
        <v>70</v>
      </c>
      <c r="H209" s="12">
        <v>2024</v>
      </c>
      <c r="I209" s="22">
        <f t="shared" ref="I209:I214" si="13">J209+K209+L209</f>
        <v>7488</v>
      </c>
      <c r="J209" s="22">
        <v>5488</v>
      </c>
      <c r="K209" s="22">
        <v>2000</v>
      </c>
      <c r="L209" s="22">
        <f>SUM(L210:L210)</f>
        <v>0</v>
      </c>
      <c r="M209" s="11" t="s">
        <v>1207</v>
      </c>
      <c r="N209" s="11" t="s">
        <v>42</v>
      </c>
      <c r="O209" s="11" t="s">
        <v>35</v>
      </c>
      <c r="P209" s="11"/>
    </row>
    <row r="210" s="3" customFormat="1" ht="24" spans="1:16">
      <c r="A210" s="11" t="s">
        <v>1302</v>
      </c>
      <c r="B210" s="11">
        <v>0</v>
      </c>
      <c r="C210" s="11" t="s">
        <v>20</v>
      </c>
      <c r="D210" s="11" t="s">
        <v>74</v>
      </c>
      <c r="E210" s="11" t="s">
        <v>20</v>
      </c>
      <c r="F210" s="11" t="s">
        <v>20</v>
      </c>
      <c r="G210" s="11" t="s">
        <v>20</v>
      </c>
      <c r="H210" s="11" t="s">
        <v>20</v>
      </c>
      <c r="I210" s="22">
        <f t="shared" si="13"/>
        <v>0</v>
      </c>
      <c r="J210" s="22"/>
      <c r="K210" s="22"/>
      <c r="L210" s="22"/>
      <c r="M210" s="11"/>
      <c r="N210" s="11"/>
      <c r="O210" s="11"/>
      <c r="P210" s="11"/>
    </row>
    <row r="211" s="3" customFormat="1" ht="37" customHeight="1" spans="1:16">
      <c r="A211" s="10" t="s">
        <v>1304</v>
      </c>
      <c r="B211" s="10">
        <f>B212+B214+B215</f>
        <v>2</v>
      </c>
      <c r="C211" s="10" t="s">
        <v>20</v>
      </c>
      <c r="D211" s="10" t="s">
        <v>20</v>
      </c>
      <c r="E211" s="10" t="s">
        <v>20</v>
      </c>
      <c r="F211" s="10" t="s">
        <v>20</v>
      </c>
      <c r="G211" s="10" t="s">
        <v>20</v>
      </c>
      <c r="H211" s="10" t="s">
        <v>20</v>
      </c>
      <c r="I211" s="20">
        <f t="shared" si="13"/>
        <v>1166.03</v>
      </c>
      <c r="J211" s="20">
        <f>J212+J214+J215</f>
        <v>1166.03</v>
      </c>
      <c r="K211" s="20">
        <f>K212+K214+K215</f>
        <v>0</v>
      </c>
      <c r="L211" s="20">
        <f>L212+L214+L215</f>
        <v>0</v>
      </c>
      <c r="M211" s="10" t="s">
        <v>20</v>
      </c>
      <c r="N211" s="10" t="s">
        <v>20</v>
      </c>
      <c r="O211" s="10" t="s">
        <v>20</v>
      </c>
      <c r="P211" s="10"/>
    </row>
    <row r="212" s="3" customFormat="1" spans="1:16">
      <c r="A212" s="11" t="s">
        <v>1305</v>
      </c>
      <c r="B212" s="11">
        <f>B213</f>
        <v>1</v>
      </c>
      <c r="C212" s="11" t="s">
        <v>20</v>
      </c>
      <c r="D212" s="11" t="s">
        <v>245</v>
      </c>
      <c r="E212" s="11" t="s">
        <v>20</v>
      </c>
      <c r="F212" s="11" t="s">
        <v>20</v>
      </c>
      <c r="G212" s="11" t="s">
        <v>20</v>
      </c>
      <c r="H212" s="11" t="s">
        <v>20</v>
      </c>
      <c r="I212" s="22">
        <f t="shared" ref="I212:L212" si="14">I213</f>
        <v>260</v>
      </c>
      <c r="J212" s="22">
        <f t="shared" si="14"/>
        <v>260</v>
      </c>
      <c r="K212" s="22">
        <f t="shared" si="14"/>
        <v>0</v>
      </c>
      <c r="L212" s="22">
        <f t="shared" si="14"/>
        <v>0</v>
      </c>
      <c r="M212" s="11"/>
      <c r="N212" s="11"/>
      <c r="O212" s="11"/>
      <c r="P212" s="11"/>
    </row>
    <row r="213" s="3" customFormat="1" ht="60" customHeight="1" spans="1:16">
      <c r="A213" s="11" t="s">
        <v>1306</v>
      </c>
      <c r="B213" s="11">
        <v>1</v>
      </c>
      <c r="C213" s="11" t="s">
        <v>24</v>
      </c>
      <c r="D213" s="11" t="s">
        <v>74</v>
      </c>
      <c r="E213" s="11">
        <v>1</v>
      </c>
      <c r="F213" s="11" t="s">
        <v>1309</v>
      </c>
      <c r="G213" s="11" t="s">
        <v>323</v>
      </c>
      <c r="H213" s="11">
        <v>2024</v>
      </c>
      <c r="I213" s="11">
        <f t="shared" si="13"/>
        <v>260</v>
      </c>
      <c r="J213" s="22">
        <v>260</v>
      </c>
      <c r="K213" s="22"/>
      <c r="L213" s="22"/>
      <c r="M213" s="11" t="s">
        <v>1207</v>
      </c>
      <c r="N213" s="11" t="s">
        <v>42</v>
      </c>
      <c r="O213" s="11" t="s">
        <v>35</v>
      </c>
      <c r="P213" s="11"/>
    </row>
    <row r="214" s="3" customFormat="1" ht="34" customHeight="1" spans="1:16">
      <c r="A214" s="11" t="s">
        <v>1310</v>
      </c>
      <c r="B214" s="11"/>
      <c r="C214" s="11" t="s">
        <v>20</v>
      </c>
      <c r="D214" s="11" t="s">
        <v>20</v>
      </c>
      <c r="E214" s="11" t="s">
        <v>20</v>
      </c>
      <c r="F214" s="11" t="s">
        <v>20</v>
      </c>
      <c r="G214" s="11" t="s">
        <v>20</v>
      </c>
      <c r="H214" s="11" t="s">
        <v>20</v>
      </c>
      <c r="I214" s="22">
        <f t="shared" si="13"/>
        <v>0</v>
      </c>
      <c r="J214" s="11"/>
      <c r="K214" s="11"/>
      <c r="L214" s="11"/>
      <c r="M214" s="11"/>
      <c r="N214" s="11"/>
      <c r="O214" s="11"/>
      <c r="P214" s="11"/>
    </row>
    <row r="215" s="3" customFormat="1" ht="30" customHeight="1" spans="1:16">
      <c r="A215" s="11" t="s">
        <v>1313</v>
      </c>
      <c r="B215" s="11">
        <f>SUM(B216:B216)</f>
        <v>1</v>
      </c>
      <c r="C215" s="11" t="s">
        <v>20</v>
      </c>
      <c r="D215" s="11" t="s">
        <v>245</v>
      </c>
      <c r="E215" s="11" t="s">
        <v>20</v>
      </c>
      <c r="F215" s="11" t="s">
        <v>20</v>
      </c>
      <c r="G215" s="11" t="s">
        <v>20</v>
      </c>
      <c r="H215" s="11" t="s">
        <v>20</v>
      </c>
      <c r="I215" s="22">
        <f>SUM(I216:I216)</f>
        <v>906.03</v>
      </c>
      <c r="J215" s="22">
        <f>SUM(J216:J216)</f>
        <v>906.03</v>
      </c>
      <c r="K215" s="22">
        <f>SUM(K216:K216)</f>
        <v>0</v>
      </c>
      <c r="L215" s="22">
        <f>SUM(L216:L216)</f>
        <v>0</v>
      </c>
      <c r="M215" s="11"/>
      <c r="N215" s="11"/>
      <c r="O215" s="11"/>
      <c r="P215" s="11"/>
    </row>
    <row r="216" s="4" customFormat="1" ht="57" customHeight="1" spans="1:16">
      <c r="A216" s="11" t="s">
        <v>3470</v>
      </c>
      <c r="B216" s="11">
        <v>1</v>
      </c>
      <c r="C216" s="11" t="s">
        <v>24</v>
      </c>
      <c r="D216" s="11" t="s">
        <v>245</v>
      </c>
      <c r="E216" s="11">
        <v>1</v>
      </c>
      <c r="F216" s="11" t="s">
        <v>1315</v>
      </c>
      <c r="G216" s="11" t="s">
        <v>194</v>
      </c>
      <c r="H216" s="11">
        <v>2024</v>
      </c>
      <c r="I216" s="22">
        <f>J216+K216+L216</f>
        <v>906.03</v>
      </c>
      <c r="J216" s="22">
        <v>906.03</v>
      </c>
      <c r="K216" s="22"/>
      <c r="L216" s="22"/>
      <c r="M216" s="11" t="s">
        <v>788</v>
      </c>
      <c r="N216" s="11" t="s">
        <v>34</v>
      </c>
      <c r="O216" s="11" t="s">
        <v>35</v>
      </c>
      <c r="P216" s="11"/>
    </row>
    <row r="217" s="3" customFormat="1" ht="37" customHeight="1" spans="1:16">
      <c r="A217" s="10" t="s">
        <v>1318</v>
      </c>
      <c r="B217" s="10">
        <f>B218+B219</f>
        <v>30</v>
      </c>
      <c r="C217" s="10" t="s">
        <v>20</v>
      </c>
      <c r="D217" s="10" t="s">
        <v>20</v>
      </c>
      <c r="E217" s="10" t="s">
        <v>20</v>
      </c>
      <c r="F217" s="10" t="s">
        <v>20</v>
      </c>
      <c r="G217" s="10" t="s">
        <v>20</v>
      </c>
      <c r="H217" s="10" t="s">
        <v>20</v>
      </c>
      <c r="I217" s="20">
        <f t="shared" ref="I217:I222" si="15">J217+K217+L217</f>
        <v>29918</v>
      </c>
      <c r="J217" s="20">
        <f>J218+J219</f>
        <v>3918</v>
      </c>
      <c r="K217" s="20">
        <f>K218+K219</f>
        <v>26000</v>
      </c>
      <c r="L217" s="20">
        <f>L218+L219</f>
        <v>0</v>
      </c>
      <c r="M217" s="10" t="s">
        <v>20</v>
      </c>
      <c r="N217" s="10" t="s">
        <v>20</v>
      </c>
      <c r="O217" s="10" t="s">
        <v>20</v>
      </c>
      <c r="P217" s="10"/>
    </row>
    <row r="218" s="3" customFormat="1" ht="44" customHeight="1" spans="1:16">
      <c r="A218" s="11" t="s">
        <v>1319</v>
      </c>
      <c r="B218" s="11"/>
      <c r="C218" s="11"/>
      <c r="D218" s="11" t="s">
        <v>1320</v>
      </c>
      <c r="E218" s="11"/>
      <c r="F218" s="11" t="s">
        <v>1321</v>
      </c>
      <c r="G218" s="11"/>
      <c r="H218" s="11"/>
      <c r="I218" s="11">
        <f t="shared" si="15"/>
        <v>0</v>
      </c>
      <c r="J218" s="22"/>
      <c r="K218" s="22"/>
      <c r="L218" s="22"/>
      <c r="M218" s="11" t="s">
        <v>20</v>
      </c>
      <c r="N218" s="11"/>
      <c r="O218" s="11"/>
      <c r="P218" s="11"/>
    </row>
    <row r="219" s="3" customFormat="1" ht="37" customHeight="1" spans="1:16">
      <c r="A219" s="11" t="s">
        <v>1341</v>
      </c>
      <c r="B219" s="11">
        <f>B220+B221+B225+B245+B246+B247+B248+B249</f>
        <v>30</v>
      </c>
      <c r="C219" s="11"/>
      <c r="D219" s="11" t="s">
        <v>20</v>
      </c>
      <c r="E219" s="11"/>
      <c r="F219" s="11" t="s">
        <v>20</v>
      </c>
      <c r="G219" s="11"/>
      <c r="H219" s="11"/>
      <c r="I219" s="11">
        <f t="shared" ref="I219:L219" si="16">I220+I221+I225+I245+I246+I247+I248+I249</f>
        <v>29918</v>
      </c>
      <c r="J219" s="22">
        <f t="shared" si="16"/>
        <v>3918</v>
      </c>
      <c r="K219" s="22">
        <f t="shared" si="16"/>
        <v>26000</v>
      </c>
      <c r="L219" s="22">
        <f t="shared" si="16"/>
        <v>0</v>
      </c>
      <c r="M219" s="11" t="s">
        <v>20</v>
      </c>
      <c r="N219" s="11" t="s">
        <v>20</v>
      </c>
      <c r="O219" s="11" t="s">
        <v>20</v>
      </c>
      <c r="P219" s="11"/>
    </row>
    <row r="220" s="3" customFormat="1" ht="57" customHeight="1" spans="1:16">
      <c r="A220" s="26" t="s">
        <v>1342</v>
      </c>
      <c r="B220" s="11">
        <f>SUM(B222:B224)</f>
        <v>3</v>
      </c>
      <c r="C220" s="11"/>
      <c r="D220" s="11" t="s">
        <v>60</v>
      </c>
      <c r="E220" s="11" t="s">
        <v>20</v>
      </c>
      <c r="F220" s="11" t="s">
        <v>1343</v>
      </c>
      <c r="G220" s="11"/>
      <c r="H220" s="11"/>
      <c r="I220" s="22">
        <f t="shared" ref="I220:L220" si="17">SUM(I222:I224)</f>
        <v>26000</v>
      </c>
      <c r="J220" s="22">
        <f t="shared" si="17"/>
        <v>2000</v>
      </c>
      <c r="K220" s="22">
        <f t="shared" si="17"/>
        <v>24000</v>
      </c>
      <c r="L220" s="22">
        <f t="shared" si="17"/>
        <v>0</v>
      </c>
      <c r="M220" s="11"/>
      <c r="N220" s="11"/>
      <c r="O220" s="11"/>
      <c r="P220" s="11"/>
    </row>
    <row r="221" s="2" customFormat="1" ht="57" customHeight="1" spans="1:16">
      <c r="A221" s="26"/>
      <c r="B221" s="11"/>
      <c r="C221" s="11"/>
      <c r="D221" s="11" t="s">
        <v>1344</v>
      </c>
      <c r="E221" s="11" t="s">
        <v>20</v>
      </c>
      <c r="F221" s="11" t="s">
        <v>1345</v>
      </c>
      <c r="G221" s="11"/>
      <c r="H221" s="11"/>
      <c r="I221" s="22">
        <f>J221+K221+L221</f>
        <v>0</v>
      </c>
      <c r="J221" s="22"/>
      <c r="K221" s="22"/>
      <c r="L221" s="22"/>
      <c r="M221" s="11"/>
      <c r="N221" s="11"/>
      <c r="O221" s="11"/>
      <c r="P221" s="11"/>
    </row>
    <row r="222" s="6" customFormat="1" ht="78" customHeight="1" spans="1:16">
      <c r="A222" s="11" t="s">
        <v>1350</v>
      </c>
      <c r="B222" s="11">
        <v>1</v>
      </c>
      <c r="C222" s="11" t="s">
        <v>24</v>
      </c>
      <c r="D222" s="11" t="s">
        <v>60</v>
      </c>
      <c r="E222" s="11">
        <v>800</v>
      </c>
      <c r="F222" s="11" t="s">
        <v>3471</v>
      </c>
      <c r="G222" s="11" t="s">
        <v>964</v>
      </c>
      <c r="H222" s="11">
        <v>2024</v>
      </c>
      <c r="I222" s="22">
        <f>J222+K222+L222</f>
        <v>24000</v>
      </c>
      <c r="J222" s="22">
        <v>2000</v>
      </c>
      <c r="K222" s="22">
        <v>22000</v>
      </c>
      <c r="L222" s="22"/>
      <c r="M222" s="11" t="s">
        <v>99</v>
      </c>
      <c r="N222" s="11" t="s">
        <v>34</v>
      </c>
      <c r="O222" s="11" t="s">
        <v>35</v>
      </c>
      <c r="P222" s="11"/>
    </row>
    <row r="223" s="2" customFormat="1" ht="57" customHeight="1" spans="1:16">
      <c r="A223" s="11" t="s">
        <v>1352</v>
      </c>
      <c r="B223" s="11">
        <v>1</v>
      </c>
      <c r="C223" s="11" t="s">
        <v>24</v>
      </c>
      <c r="D223" s="11" t="s">
        <v>245</v>
      </c>
      <c r="E223" s="13">
        <v>1</v>
      </c>
      <c r="F223" s="11" t="s">
        <v>3472</v>
      </c>
      <c r="G223" s="11" t="s">
        <v>3473</v>
      </c>
      <c r="H223" s="11">
        <v>2024</v>
      </c>
      <c r="I223" s="22">
        <f>J223+K223+L223</f>
        <v>1000</v>
      </c>
      <c r="J223" s="22"/>
      <c r="K223" s="22">
        <v>1000</v>
      </c>
      <c r="L223" s="22"/>
      <c r="M223" s="11" t="s">
        <v>99</v>
      </c>
      <c r="N223" s="11" t="s">
        <v>34</v>
      </c>
      <c r="O223" s="11" t="s">
        <v>35</v>
      </c>
      <c r="P223" s="11"/>
    </row>
    <row r="224" s="2" customFormat="1" ht="57" customHeight="1" spans="1:16">
      <c r="A224" s="11" t="s">
        <v>1355</v>
      </c>
      <c r="B224" s="11">
        <v>1</v>
      </c>
      <c r="C224" s="11" t="s">
        <v>24</v>
      </c>
      <c r="D224" s="11" t="s">
        <v>60</v>
      </c>
      <c r="E224" s="12">
        <v>100</v>
      </c>
      <c r="F224" s="11" t="s">
        <v>3474</v>
      </c>
      <c r="G224" s="11" t="s">
        <v>964</v>
      </c>
      <c r="H224" s="11">
        <v>2024</v>
      </c>
      <c r="I224" s="22">
        <f>J224+K224+L224</f>
        <v>1000</v>
      </c>
      <c r="J224" s="22"/>
      <c r="K224" s="22">
        <v>1000</v>
      </c>
      <c r="L224" s="22"/>
      <c r="M224" s="11" t="s">
        <v>99</v>
      </c>
      <c r="N224" s="11" t="s">
        <v>34</v>
      </c>
      <c r="O224" s="11" t="s">
        <v>35</v>
      </c>
      <c r="P224" s="11"/>
    </row>
    <row r="225" s="3" customFormat="1" ht="24" spans="1:16">
      <c r="A225" s="26" t="s">
        <v>1357</v>
      </c>
      <c r="B225" s="11">
        <f>SUM(B226:B244)</f>
        <v>19</v>
      </c>
      <c r="C225" s="11" t="s">
        <v>20</v>
      </c>
      <c r="D225" s="11" t="s">
        <v>20</v>
      </c>
      <c r="E225" s="11" t="s">
        <v>20</v>
      </c>
      <c r="F225" s="11" t="s">
        <v>20</v>
      </c>
      <c r="G225" s="11" t="s">
        <v>20</v>
      </c>
      <c r="H225" s="11" t="s">
        <v>20</v>
      </c>
      <c r="I225" s="22">
        <f>SUM(I226:I244)</f>
        <v>1800</v>
      </c>
      <c r="J225" s="11">
        <f>SUM(J226:J244)</f>
        <v>200</v>
      </c>
      <c r="K225" s="11">
        <f>SUM(K226:K244)</f>
        <v>1600</v>
      </c>
      <c r="L225" s="11">
        <f>SUM(L226:L244)</f>
        <v>0</v>
      </c>
      <c r="M225" s="11"/>
      <c r="N225" s="11"/>
      <c r="O225" s="11"/>
      <c r="P225" s="11"/>
    </row>
    <row r="226" s="2" customFormat="1" ht="48" spans="1:16">
      <c r="A226" s="26" t="s">
        <v>1587</v>
      </c>
      <c r="B226" s="11">
        <v>1</v>
      </c>
      <c r="C226" s="11" t="s">
        <v>24</v>
      </c>
      <c r="D226" s="11" t="s">
        <v>92</v>
      </c>
      <c r="E226" s="11">
        <v>1</v>
      </c>
      <c r="F226" s="11" t="s">
        <v>1588</v>
      </c>
      <c r="G226" s="11" t="s">
        <v>165</v>
      </c>
      <c r="H226" s="11">
        <v>2024</v>
      </c>
      <c r="I226" s="22">
        <f t="shared" ref="I226:I260" si="18">J226+K226+L226</f>
        <v>1100</v>
      </c>
      <c r="J226" s="22">
        <v>200</v>
      </c>
      <c r="K226" s="22">
        <v>900</v>
      </c>
      <c r="L226" s="22"/>
      <c r="M226" s="11" t="s">
        <v>95</v>
      </c>
      <c r="N226" s="11" t="s">
        <v>34</v>
      </c>
      <c r="O226" s="11" t="s">
        <v>35</v>
      </c>
      <c r="P226" s="11"/>
    </row>
    <row r="227" s="2" customFormat="1" ht="119" customHeight="1" spans="1:16">
      <c r="A227" s="26" t="s">
        <v>1589</v>
      </c>
      <c r="B227" s="11">
        <v>1</v>
      </c>
      <c r="C227" s="11" t="s">
        <v>208</v>
      </c>
      <c r="D227" s="11" t="s">
        <v>92</v>
      </c>
      <c r="E227" s="11">
        <v>1</v>
      </c>
      <c r="F227" s="11" t="s">
        <v>1590</v>
      </c>
      <c r="G227" s="11" t="s">
        <v>194</v>
      </c>
      <c r="H227" s="11">
        <v>2024</v>
      </c>
      <c r="I227" s="22">
        <f t="shared" si="18"/>
        <v>29</v>
      </c>
      <c r="J227" s="22"/>
      <c r="K227" s="22">
        <v>29</v>
      </c>
      <c r="L227" s="22"/>
      <c r="M227" s="11" t="s">
        <v>95</v>
      </c>
      <c r="N227" s="11" t="s">
        <v>34</v>
      </c>
      <c r="O227" s="11" t="s">
        <v>35</v>
      </c>
      <c r="P227" s="11"/>
    </row>
    <row r="228" s="2" customFormat="1" ht="63" customHeight="1" spans="1:16">
      <c r="A228" s="26" t="s">
        <v>1591</v>
      </c>
      <c r="B228" s="11">
        <v>1</v>
      </c>
      <c r="C228" s="11" t="s">
        <v>208</v>
      </c>
      <c r="D228" s="11" t="s">
        <v>92</v>
      </c>
      <c r="E228" s="11">
        <v>1</v>
      </c>
      <c r="F228" s="11" t="s">
        <v>1592</v>
      </c>
      <c r="G228" s="11" t="s">
        <v>159</v>
      </c>
      <c r="H228" s="11">
        <v>2024</v>
      </c>
      <c r="I228" s="22">
        <f t="shared" si="18"/>
        <v>32</v>
      </c>
      <c r="J228" s="22"/>
      <c r="K228" s="22">
        <v>32</v>
      </c>
      <c r="L228" s="22"/>
      <c r="M228" s="11" t="s">
        <v>95</v>
      </c>
      <c r="N228" s="11" t="s">
        <v>34</v>
      </c>
      <c r="O228" s="11" t="s">
        <v>35</v>
      </c>
      <c r="P228" s="11"/>
    </row>
    <row r="229" s="2" customFormat="1" ht="108" spans="1:16">
      <c r="A229" s="26" t="s">
        <v>1593</v>
      </c>
      <c r="B229" s="11">
        <v>1</v>
      </c>
      <c r="C229" s="11" t="s">
        <v>208</v>
      </c>
      <c r="D229" s="11" t="s">
        <v>92</v>
      </c>
      <c r="E229" s="11">
        <v>1</v>
      </c>
      <c r="F229" s="11" t="s">
        <v>1594</v>
      </c>
      <c r="G229" s="11" t="s">
        <v>188</v>
      </c>
      <c r="H229" s="11">
        <v>2024</v>
      </c>
      <c r="I229" s="22">
        <f t="shared" si="18"/>
        <v>34</v>
      </c>
      <c r="J229" s="22"/>
      <c r="K229" s="22">
        <v>34</v>
      </c>
      <c r="L229" s="22"/>
      <c r="M229" s="11" t="s">
        <v>95</v>
      </c>
      <c r="N229" s="11" t="s">
        <v>34</v>
      </c>
      <c r="O229" s="11" t="s">
        <v>35</v>
      </c>
      <c r="P229" s="11"/>
    </row>
    <row r="230" s="2" customFormat="1" ht="48" spans="1:16">
      <c r="A230" s="26" t="s">
        <v>1595</v>
      </c>
      <c r="B230" s="11">
        <v>1</v>
      </c>
      <c r="C230" s="11" t="s">
        <v>208</v>
      </c>
      <c r="D230" s="11" t="s">
        <v>92</v>
      </c>
      <c r="E230" s="11">
        <v>1</v>
      </c>
      <c r="F230" s="11" t="s">
        <v>1596</v>
      </c>
      <c r="G230" s="11" t="s">
        <v>182</v>
      </c>
      <c r="H230" s="11">
        <v>2024</v>
      </c>
      <c r="I230" s="22">
        <f t="shared" si="18"/>
        <v>30</v>
      </c>
      <c r="J230" s="22"/>
      <c r="K230" s="22">
        <v>30</v>
      </c>
      <c r="L230" s="22"/>
      <c r="M230" s="11" t="s">
        <v>95</v>
      </c>
      <c r="N230" s="11" t="s">
        <v>34</v>
      </c>
      <c r="O230" s="11" t="s">
        <v>35</v>
      </c>
      <c r="P230" s="11"/>
    </row>
    <row r="231" s="2" customFormat="1" ht="43" customHeight="1" spans="1:16">
      <c r="A231" s="26" t="s">
        <v>1597</v>
      </c>
      <c r="B231" s="11">
        <v>1</v>
      </c>
      <c r="C231" s="11" t="s">
        <v>208</v>
      </c>
      <c r="D231" s="11" t="s">
        <v>92</v>
      </c>
      <c r="E231" s="11">
        <v>1</v>
      </c>
      <c r="F231" s="11" t="s">
        <v>1598</v>
      </c>
      <c r="G231" s="11" t="s">
        <v>257</v>
      </c>
      <c r="H231" s="11">
        <v>2024</v>
      </c>
      <c r="I231" s="22">
        <f t="shared" si="18"/>
        <v>10</v>
      </c>
      <c r="J231" s="22"/>
      <c r="K231" s="22">
        <v>10</v>
      </c>
      <c r="L231" s="22"/>
      <c r="M231" s="11" t="s">
        <v>95</v>
      </c>
      <c r="N231" s="11" t="s">
        <v>34</v>
      </c>
      <c r="O231" s="11" t="s">
        <v>35</v>
      </c>
      <c r="P231" s="11"/>
    </row>
    <row r="232" s="2" customFormat="1" ht="120" spans="1:16">
      <c r="A232" s="26" t="s">
        <v>1599</v>
      </c>
      <c r="B232" s="11">
        <v>1</v>
      </c>
      <c r="C232" s="11" t="s">
        <v>208</v>
      </c>
      <c r="D232" s="11" t="s">
        <v>92</v>
      </c>
      <c r="E232" s="11">
        <v>1</v>
      </c>
      <c r="F232" s="11" t="s">
        <v>1600</v>
      </c>
      <c r="G232" s="11" t="s">
        <v>58</v>
      </c>
      <c r="H232" s="11">
        <v>2024</v>
      </c>
      <c r="I232" s="22">
        <f t="shared" si="18"/>
        <v>16.6</v>
      </c>
      <c r="J232" s="22"/>
      <c r="K232" s="22">
        <v>16.6</v>
      </c>
      <c r="L232" s="22"/>
      <c r="M232" s="11" t="s">
        <v>95</v>
      </c>
      <c r="N232" s="11" t="s">
        <v>34</v>
      </c>
      <c r="O232" s="11" t="s">
        <v>35</v>
      </c>
      <c r="P232" s="11"/>
    </row>
    <row r="233" s="2" customFormat="1" ht="48" spans="1:16">
      <c r="A233" s="26" t="s">
        <v>1601</v>
      </c>
      <c r="B233" s="11">
        <v>1</v>
      </c>
      <c r="C233" s="11" t="s">
        <v>208</v>
      </c>
      <c r="D233" s="11" t="s">
        <v>92</v>
      </c>
      <c r="E233" s="11">
        <v>1</v>
      </c>
      <c r="F233" s="11" t="s">
        <v>1602</v>
      </c>
      <c r="G233" s="11" t="s">
        <v>179</v>
      </c>
      <c r="H233" s="11">
        <v>2024</v>
      </c>
      <c r="I233" s="22">
        <f t="shared" si="18"/>
        <v>16</v>
      </c>
      <c r="J233" s="22"/>
      <c r="K233" s="22">
        <v>16</v>
      </c>
      <c r="L233" s="22"/>
      <c r="M233" s="11" t="s">
        <v>95</v>
      </c>
      <c r="N233" s="11" t="s">
        <v>34</v>
      </c>
      <c r="O233" s="11" t="s">
        <v>35</v>
      </c>
      <c r="P233" s="11"/>
    </row>
    <row r="234" s="2" customFormat="1" ht="48" spans="1:16">
      <c r="A234" s="26" t="s">
        <v>1603</v>
      </c>
      <c r="B234" s="11">
        <v>1</v>
      </c>
      <c r="C234" s="11" t="s">
        <v>208</v>
      </c>
      <c r="D234" s="11" t="s">
        <v>92</v>
      </c>
      <c r="E234" s="11">
        <v>1</v>
      </c>
      <c r="F234" s="11" t="s">
        <v>1604</v>
      </c>
      <c r="G234" s="11" t="s">
        <v>32</v>
      </c>
      <c r="H234" s="11">
        <v>2024</v>
      </c>
      <c r="I234" s="22">
        <f t="shared" si="18"/>
        <v>39.54</v>
      </c>
      <c r="J234" s="22"/>
      <c r="K234" s="22">
        <v>39.54</v>
      </c>
      <c r="L234" s="22"/>
      <c r="M234" s="11" t="s">
        <v>95</v>
      </c>
      <c r="N234" s="11" t="s">
        <v>34</v>
      </c>
      <c r="O234" s="11" t="s">
        <v>35</v>
      </c>
      <c r="P234" s="11"/>
    </row>
    <row r="235" s="2" customFormat="1" ht="189" customHeight="1" spans="1:16">
      <c r="A235" s="26" t="s">
        <v>1605</v>
      </c>
      <c r="B235" s="11">
        <v>1</v>
      </c>
      <c r="C235" s="11" t="s">
        <v>208</v>
      </c>
      <c r="D235" s="11" t="s">
        <v>92</v>
      </c>
      <c r="E235" s="11">
        <v>1</v>
      </c>
      <c r="F235" s="11" t="s">
        <v>1606</v>
      </c>
      <c r="G235" s="11" t="s">
        <v>185</v>
      </c>
      <c r="H235" s="11">
        <v>2024</v>
      </c>
      <c r="I235" s="22">
        <f t="shared" si="18"/>
        <v>64.5</v>
      </c>
      <c r="J235" s="22"/>
      <c r="K235" s="22">
        <v>64.5</v>
      </c>
      <c r="L235" s="22"/>
      <c r="M235" s="11" t="s">
        <v>95</v>
      </c>
      <c r="N235" s="11" t="s">
        <v>34</v>
      </c>
      <c r="O235" s="11" t="s">
        <v>35</v>
      </c>
      <c r="P235" s="11"/>
    </row>
    <row r="236" s="2" customFormat="1" ht="65" customHeight="1" spans="1:16">
      <c r="A236" s="26" t="s">
        <v>1607</v>
      </c>
      <c r="B236" s="11">
        <v>1</v>
      </c>
      <c r="C236" s="11" t="s">
        <v>208</v>
      </c>
      <c r="D236" s="11" t="s">
        <v>92</v>
      </c>
      <c r="E236" s="11">
        <v>1</v>
      </c>
      <c r="F236" s="11" t="s">
        <v>1608</v>
      </c>
      <c r="G236" s="11" t="s">
        <v>229</v>
      </c>
      <c r="H236" s="11">
        <v>2024</v>
      </c>
      <c r="I236" s="22">
        <f t="shared" si="18"/>
        <v>20</v>
      </c>
      <c r="J236" s="22"/>
      <c r="K236" s="22">
        <v>20</v>
      </c>
      <c r="L236" s="22"/>
      <c r="M236" s="11" t="s">
        <v>95</v>
      </c>
      <c r="N236" s="11" t="s">
        <v>34</v>
      </c>
      <c r="O236" s="11" t="s">
        <v>35</v>
      </c>
      <c r="P236" s="11"/>
    </row>
    <row r="237" s="2" customFormat="1" ht="120" spans="1:16">
      <c r="A237" s="26" t="s">
        <v>1609</v>
      </c>
      <c r="B237" s="11">
        <v>1</v>
      </c>
      <c r="C237" s="11" t="s">
        <v>208</v>
      </c>
      <c r="D237" s="11" t="s">
        <v>92</v>
      </c>
      <c r="E237" s="11">
        <v>1</v>
      </c>
      <c r="F237" s="11" t="s">
        <v>1610</v>
      </c>
      <c r="G237" s="11" t="s">
        <v>425</v>
      </c>
      <c r="H237" s="11">
        <v>2024</v>
      </c>
      <c r="I237" s="22">
        <f t="shared" si="18"/>
        <v>35</v>
      </c>
      <c r="J237" s="22"/>
      <c r="K237" s="22">
        <v>35</v>
      </c>
      <c r="L237" s="22"/>
      <c r="M237" s="11" t="s">
        <v>95</v>
      </c>
      <c r="N237" s="11" t="s">
        <v>34</v>
      </c>
      <c r="O237" s="11" t="s">
        <v>35</v>
      </c>
      <c r="P237" s="11"/>
    </row>
    <row r="238" s="2" customFormat="1" ht="120" spans="1:16">
      <c r="A238" s="26" t="s">
        <v>1611</v>
      </c>
      <c r="B238" s="11">
        <v>1</v>
      </c>
      <c r="C238" s="11" t="s">
        <v>208</v>
      </c>
      <c r="D238" s="11" t="s">
        <v>92</v>
      </c>
      <c r="E238" s="11">
        <v>1</v>
      </c>
      <c r="F238" s="11" t="s">
        <v>1612</v>
      </c>
      <c r="G238" s="11" t="s">
        <v>165</v>
      </c>
      <c r="H238" s="11">
        <v>2024</v>
      </c>
      <c r="I238" s="22">
        <f t="shared" si="18"/>
        <v>41</v>
      </c>
      <c r="J238" s="22"/>
      <c r="K238" s="22">
        <v>41</v>
      </c>
      <c r="L238" s="22"/>
      <c r="M238" s="11" t="s">
        <v>95</v>
      </c>
      <c r="N238" s="11" t="s">
        <v>34</v>
      </c>
      <c r="O238" s="11" t="s">
        <v>35</v>
      </c>
      <c r="P238" s="11"/>
    </row>
    <row r="239" s="2" customFormat="1" ht="84" spans="1:16">
      <c r="A239" s="26" t="s">
        <v>1613</v>
      </c>
      <c r="B239" s="11">
        <v>1</v>
      </c>
      <c r="C239" s="11" t="s">
        <v>208</v>
      </c>
      <c r="D239" s="11" t="s">
        <v>92</v>
      </c>
      <c r="E239" s="11">
        <v>1</v>
      </c>
      <c r="F239" s="11" t="s">
        <v>1614</v>
      </c>
      <c r="G239" s="11" t="s">
        <v>173</v>
      </c>
      <c r="H239" s="11">
        <v>2024</v>
      </c>
      <c r="I239" s="22">
        <f t="shared" si="18"/>
        <v>32</v>
      </c>
      <c r="J239" s="22"/>
      <c r="K239" s="22">
        <v>32</v>
      </c>
      <c r="L239" s="22"/>
      <c r="M239" s="11" t="s">
        <v>95</v>
      </c>
      <c r="N239" s="11" t="s">
        <v>34</v>
      </c>
      <c r="O239" s="11" t="s">
        <v>35</v>
      </c>
      <c r="P239" s="11"/>
    </row>
    <row r="240" s="2" customFormat="1" ht="90" customHeight="1" spans="1:16">
      <c r="A240" s="26" t="s">
        <v>1615</v>
      </c>
      <c r="B240" s="11">
        <v>1</v>
      </c>
      <c r="C240" s="11" t="s">
        <v>208</v>
      </c>
      <c r="D240" s="11" t="s">
        <v>92</v>
      </c>
      <c r="E240" s="11">
        <v>1</v>
      </c>
      <c r="F240" s="11" t="s">
        <v>1616</v>
      </c>
      <c r="G240" s="11" t="s">
        <v>176</v>
      </c>
      <c r="H240" s="11">
        <v>2024</v>
      </c>
      <c r="I240" s="22">
        <f t="shared" si="18"/>
        <v>28.21</v>
      </c>
      <c r="J240" s="22"/>
      <c r="K240" s="22">
        <v>28.21</v>
      </c>
      <c r="L240" s="22"/>
      <c r="M240" s="11" t="s">
        <v>95</v>
      </c>
      <c r="N240" s="11" t="s">
        <v>34</v>
      </c>
      <c r="O240" s="11" t="s">
        <v>35</v>
      </c>
      <c r="P240" s="11"/>
    </row>
    <row r="241" s="2" customFormat="1" ht="57" customHeight="1" spans="1:16">
      <c r="A241" s="26" t="s">
        <v>1617</v>
      </c>
      <c r="B241" s="11">
        <v>1</v>
      </c>
      <c r="C241" s="11" t="s">
        <v>208</v>
      </c>
      <c r="D241" s="11" t="s">
        <v>92</v>
      </c>
      <c r="E241" s="11">
        <v>1</v>
      </c>
      <c r="F241" s="11" t="s">
        <v>1618</v>
      </c>
      <c r="G241" s="11" t="s">
        <v>303</v>
      </c>
      <c r="H241" s="11">
        <v>2024</v>
      </c>
      <c r="I241" s="22">
        <f t="shared" si="18"/>
        <v>31</v>
      </c>
      <c r="J241" s="22"/>
      <c r="K241" s="22">
        <v>31</v>
      </c>
      <c r="L241" s="22"/>
      <c r="M241" s="11" t="s">
        <v>95</v>
      </c>
      <c r="N241" s="11" t="s">
        <v>34</v>
      </c>
      <c r="O241" s="11" t="s">
        <v>35</v>
      </c>
      <c r="P241" s="11"/>
    </row>
    <row r="242" s="2" customFormat="1" ht="47" customHeight="1" spans="1:16">
      <c r="A242" s="26" t="s">
        <v>1619</v>
      </c>
      <c r="B242" s="11">
        <v>1</v>
      </c>
      <c r="C242" s="11" t="s">
        <v>208</v>
      </c>
      <c r="D242" s="11" t="s">
        <v>92</v>
      </c>
      <c r="E242" s="11">
        <v>1</v>
      </c>
      <c r="F242" s="11" t="s">
        <v>1620</v>
      </c>
      <c r="G242" s="11" t="s">
        <v>162</v>
      </c>
      <c r="H242" s="11">
        <v>2024</v>
      </c>
      <c r="I242" s="22">
        <f t="shared" si="18"/>
        <v>30</v>
      </c>
      <c r="J242" s="22"/>
      <c r="K242" s="22">
        <v>30</v>
      </c>
      <c r="L242" s="22"/>
      <c r="M242" s="11" t="s">
        <v>95</v>
      </c>
      <c r="N242" s="11" t="s">
        <v>34</v>
      </c>
      <c r="O242" s="11" t="s">
        <v>35</v>
      </c>
      <c r="P242" s="11"/>
    </row>
    <row r="243" s="2" customFormat="1" ht="52" customHeight="1" spans="1:16">
      <c r="A243" s="26" t="s">
        <v>1621</v>
      </c>
      <c r="B243" s="11">
        <v>1</v>
      </c>
      <c r="C243" s="11" t="s">
        <v>208</v>
      </c>
      <c r="D243" s="11" t="s">
        <v>92</v>
      </c>
      <c r="E243" s="11">
        <v>1</v>
      </c>
      <c r="F243" s="11" t="s">
        <v>1622</v>
      </c>
      <c r="G243" s="11" t="s">
        <v>191</v>
      </c>
      <c r="H243" s="11">
        <v>2024</v>
      </c>
      <c r="I243" s="22">
        <f t="shared" si="18"/>
        <v>11.15</v>
      </c>
      <c r="J243" s="22"/>
      <c r="K243" s="22">
        <v>11.15</v>
      </c>
      <c r="L243" s="22"/>
      <c r="M243" s="11" t="s">
        <v>95</v>
      </c>
      <c r="N243" s="11" t="s">
        <v>34</v>
      </c>
      <c r="O243" s="11" t="s">
        <v>35</v>
      </c>
      <c r="P243" s="11"/>
    </row>
    <row r="244" s="2" customFormat="1" ht="72" customHeight="1" spans="1:16">
      <c r="A244" s="11" t="s">
        <v>1623</v>
      </c>
      <c r="B244" s="11">
        <v>1</v>
      </c>
      <c r="C244" s="11" t="s">
        <v>24</v>
      </c>
      <c r="D244" s="11" t="s">
        <v>92</v>
      </c>
      <c r="E244" s="11">
        <v>1</v>
      </c>
      <c r="F244" s="11" t="s">
        <v>1624</v>
      </c>
      <c r="G244" s="11" t="s">
        <v>1625</v>
      </c>
      <c r="H244" s="11">
        <v>2024</v>
      </c>
      <c r="I244" s="22">
        <f t="shared" si="18"/>
        <v>200</v>
      </c>
      <c r="J244" s="22"/>
      <c r="K244" s="22">
        <v>200</v>
      </c>
      <c r="L244" s="22"/>
      <c r="M244" s="11" t="s">
        <v>95</v>
      </c>
      <c r="N244" s="11" t="s">
        <v>34</v>
      </c>
      <c r="O244" s="11" t="s">
        <v>35</v>
      </c>
      <c r="P244" s="11"/>
    </row>
    <row r="245" s="3" customFormat="1" ht="24" spans="1:16">
      <c r="A245" s="26" t="s">
        <v>1659</v>
      </c>
      <c r="B245" s="11"/>
      <c r="C245" s="11" t="s">
        <v>20</v>
      </c>
      <c r="D245" s="11" t="s">
        <v>1320</v>
      </c>
      <c r="E245" s="11" t="s">
        <v>20</v>
      </c>
      <c r="F245" s="11" t="s">
        <v>1660</v>
      </c>
      <c r="G245" s="11" t="s">
        <v>20</v>
      </c>
      <c r="H245" s="11" t="s">
        <v>20</v>
      </c>
      <c r="I245" s="22">
        <f t="shared" si="18"/>
        <v>0</v>
      </c>
      <c r="J245" s="22"/>
      <c r="K245" s="22"/>
      <c r="L245" s="22"/>
      <c r="M245" s="11"/>
      <c r="N245" s="11"/>
      <c r="O245" s="11"/>
      <c r="P245" s="11"/>
    </row>
    <row r="246" s="3" customFormat="1" ht="24" spans="1:16">
      <c r="A246" s="26" t="s">
        <v>1661</v>
      </c>
      <c r="B246" s="11"/>
      <c r="C246" s="11" t="s">
        <v>20</v>
      </c>
      <c r="D246" s="11" t="s">
        <v>1320</v>
      </c>
      <c r="E246" s="11" t="s">
        <v>20</v>
      </c>
      <c r="F246" s="11" t="s">
        <v>1662</v>
      </c>
      <c r="G246" s="11" t="s">
        <v>20</v>
      </c>
      <c r="H246" s="11" t="s">
        <v>20</v>
      </c>
      <c r="I246" s="22">
        <f t="shared" si="18"/>
        <v>0</v>
      </c>
      <c r="J246" s="22"/>
      <c r="K246" s="22"/>
      <c r="L246" s="22"/>
      <c r="M246" s="11"/>
      <c r="N246" s="11"/>
      <c r="O246" s="11"/>
      <c r="P246" s="11"/>
    </row>
    <row r="247" s="3" customFormat="1" ht="24" spans="1:16">
      <c r="A247" s="26" t="s">
        <v>1663</v>
      </c>
      <c r="B247" s="11"/>
      <c r="C247" s="11" t="s">
        <v>20</v>
      </c>
      <c r="D247" s="11" t="s">
        <v>245</v>
      </c>
      <c r="E247" s="11" t="s">
        <v>20</v>
      </c>
      <c r="F247" s="11" t="s">
        <v>1664</v>
      </c>
      <c r="G247" s="11" t="s">
        <v>20</v>
      </c>
      <c r="H247" s="11" t="s">
        <v>20</v>
      </c>
      <c r="I247" s="22">
        <f t="shared" si="18"/>
        <v>0</v>
      </c>
      <c r="J247" s="22"/>
      <c r="K247" s="22">
        <v>0</v>
      </c>
      <c r="L247" s="22">
        <v>0</v>
      </c>
      <c r="M247" s="11"/>
      <c r="N247" s="11" t="s">
        <v>20</v>
      </c>
      <c r="O247" s="11" t="s">
        <v>20</v>
      </c>
      <c r="P247" s="11"/>
    </row>
    <row r="248" s="3" customFormat="1" ht="54" customHeight="1" spans="1:16">
      <c r="A248" s="26" t="s">
        <v>1665</v>
      </c>
      <c r="B248" s="11">
        <v>0</v>
      </c>
      <c r="C248" s="11" t="s">
        <v>20</v>
      </c>
      <c r="D248" s="11" t="s">
        <v>20</v>
      </c>
      <c r="E248" s="11" t="s">
        <v>20</v>
      </c>
      <c r="F248" s="11" t="s">
        <v>20</v>
      </c>
      <c r="G248" s="11" t="s">
        <v>20</v>
      </c>
      <c r="H248" s="11" t="s">
        <v>20</v>
      </c>
      <c r="I248" s="22">
        <f t="shared" si="18"/>
        <v>0</v>
      </c>
      <c r="J248" s="22"/>
      <c r="K248" s="22"/>
      <c r="L248" s="22"/>
      <c r="M248" s="11"/>
      <c r="N248" s="11" t="s">
        <v>20</v>
      </c>
      <c r="O248" s="11" t="s">
        <v>20</v>
      </c>
      <c r="P248" s="11"/>
    </row>
    <row r="249" s="3" customFormat="1" spans="1:16">
      <c r="A249" s="26" t="s">
        <v>1666</v>
      </c>
      <c r="B249" s="11">
        <f>SUM(B250:B257)</f>
        <v>8</v>
      </c>
      <c r="C249" s="11" t="s">
        <v>20</v>
      </c>
      <c r="D249" s="11" t="s">
        <v>20</v>
      </c>
      <c r="E249" s="11" t="s">
        <v>20</v>
      </c>
      <c r="F249" s="11" t="s">
        <v>20</v>
      </c>
      <c r="G249" s="11" t="s">
        <v>20</v>
      </c>
      <c r="H249" s="11" t="s">
        <v>20</v>
      </c>
      <c r="I249" s="22">
        <f t="shared" si="18"/>
        <v>2118</v>
      </c>
      <c r="J249" s="11">
        <f>SUM(J250:J257)</f>
        <v>1718</v>
      </c>
      <c r="K249" s="11">
        <f>SUM(K250:K257)</f>
        <v>400</v>
      </c>
      <c r="L249" s="11">
        <f>SUM(L250:L257)</f>
        <v>0</v>
      </c>
      <c r="M249" s="11"/>
      <c r="N249" s="11"/>
      <c r="O249" s="11"/>
      <c r="P249" s="11"/>
    </row>
    <row r="250" s="4" customFormat="1" ht="72" customHeight="1" spans="1:16">
      <c r="A250" s="11" t="s">
        <v>1792</v>
      </c>
      <c r="B250" s="11">
        <v>1</v>
      </c>
      <c r="C250" s="11" t="s">
        <v>24</v>
      </c>
      <c r="D250" s="11" t="s">
        <v>74</v>
      </c>
      <c r="E250" s="11">
        <v>1</v>
      </c>
      <c r="F250" s="11" t="s">
        <v>1793</v>
      </c>
      <c r="G250" s="11" t="s">
        <v>168</v>
      </c>
      <c r="H250" s="11">
        <v>2024</v>
      </c>
      <c r="I250" s="22">
        <f t="shared" si="18"/>
        <v>500</v>
      </c>
      <c r="J250" s="22">
        <v>500</v>
      </c>
      <c r="K250" s="22"/>
      <c r="L250" s="22"/>
      <c r="M250" s="11" t="s">
        <v>1669</v>
      </c>
      <c r="N250" s="11" t="s">
        <v>34</v>
      </c>
      <c r="O250" s="11" t="s">
        <v>35</v>
      </c>
      <c r="P250" s="11"/>
    </row>
    <row r="251" s="4" customFormat="1" ht="72" customHeight="1" spans="1:16">
      <c r="A251" s="11" t="s">
        <v>1794</v>
      </c>
      <c r="B251" s="11">
        <v>1</v>
      </c>
      <c r="C251" s="11" t="s">
        <v>24</v>
      </c>
      <c r="D251" s="11" t="s">
        <v>74</v>
      </c>
      <c r="E251" s="11">
        <v>1</v>
      </c>
      <c r="F251" s="11" t="s">
        <v>1795</v>
      </c>
      <c r="G251" s="11" t="s">
        <v>182</v>
      </c>
      <c r="H251" s="11">
        <v>2024</v>
      </c>
      <c r="I251" s="22">
        <f t="shared" si="18"/>
        <v>100</v>
      </c>
      <c r="J251" s="22">
        <v>100</v>
      </c>
      <c r="K251" s="22"/>
      <c r="L251" s="22"/>
      <c r="M251" s="11" t="s">
        <v>1669</v>
      </c>
      <c r="N251" s="11" t="s">
        <v>34</v>
      </c>
      <c r="O251" s="11" t="s">
        <v>35</v>
      </c>
      <c r="P251" s="11"/>
    </row>
    <row r="252" s="4" customFormat="1" ht="72" customHeight="1" spans="1:16">
      <c r="A252" s="11" t="s">
        <v>1796</v>
      </c>
      <c r="B252" s="11">
        <v>1</v>
      </c>
      <c r="C252" s="11" t="s">
        <v>24</v>
      </c>
      <c r="D252" s="11" t="s">
        <v>74</v>
      </c>
      <c r="E252" s="11">
        <v>1</v>
      </c>
      <c r="F252" s="11" t="s">
        <v>1797</v>
      </c>
      <c r="G252" s="11" t="s">
        <v>229</v>
      </c>
      <c r="H252" s="11">
        <v>2024</v>
      </c>
      <c r="I252" s="22">
        <f t="shared" si="18"/>
        <v>100</v>
      </c>
      <c r="J252" s="22">
        <v>100</v>
      </c>
      <c r="K252" s="22"/>
      <c r="L252" s="22"/>
      <c r="M252" s="11" t="s">
        <v>1669</v>
      </c>
      <c r="N252" s="11" t="s">
        <v>34</v>
      </c>
      <c r="O252" s="11" t="s">
        <v>35</v>
      </c>
      <c r="P252" s="11"/>
    </row>
    <row r="253" s="4" customFormat="1" ht="72" customHeight="1" spans="1:16">
      <c r="A253" s="11" t="s">
        <v>1798</v>
      </c>
      <c r="B253" s="11">
        <v>1</v>
      </c>
      <c r="C253" s="11" t="s">
        <v>24</v>
      </c>
      <c r="D253" s="11" t="s">
        <v>74</v>
      </c>
      <c r="E253" s="11">
        <v>1</v>
      </c>
      <c r="F253" s="11" t="s">
        <v>1799</v>
      </c>
      <c r="G253" s="11" t="s">
        <v>179</v>
      </c>
      <c r="H253" s="11">
        <v>2024</v>
      </c>
      <c r="I253" s="22">
        <f t="shared" si="18"/>
        <v>100</v>
      </c>
      <c r="J253" s="22">
        <v>100</v>
      </c>
      <c r="K253" s="22"/>
      <c r="L253" s="22"/>
      <c r="M253" s="11" t="s">
        <v>1669</v>
      </c>
      <c r="N253" s="11" t="s">
        <v>34</v>
      </c>
      <c r="O253" s="11" t="s">
        <v>35</v>
      </c>
      <c r="P253" s="11"/>
    </row>
    <row r="254" s="4" customFormat="1" ht="72" customHeight="1" spans="1:16">
      <c r="A254" s="11" t="s">
        <v>1800</v>
      </c>
      <c r="B254" s="11">
        <v>1</v>
      </c>
      <c r="C254" s="11" t="s">
        <v>24</v>
      </c>
      <c r="D254" s="11" t="s">
        <v>74</v>
      </c>
      <c r="E254" s="11">
        <v>1</v>
      </c>
      <c r="F254" s="11" t="s">
        <v>1801</v>
      </c>
      <c r="G254" s="11" t="s">
        <v>191</v>
      </c>
      <c r="H254" s="11">
        <v>2024</v>
      </c>
      <c r="I254" s="22">
        <f t="shared" si="18"/>
        <v>100</v>
      </c>
      <c r="J254" s="22">
        <v>100</v>
      </c>
      <c r="K254" s="22"/>
      <c r="L254" s="22"/>
      <c r="M254" s="11" t="s">
        <v>1669</v>
      </c>
      <c r="N254" s="11" t="s">
        <v>34</v>
      </c>
      <c r="O254" s="11" t="s">
        <v>35</v>
      </c>
      <c r="P254" s="11"/>
    </row>
    <row r="255" s="4" customFormat="1" ht="72" customHeight="1" spans="1:16">
      <c r="A255" s="11" t="s">
        <v>1802</v>
      </c>
      <c r="B255" s="11">
        <v>1</v>
      </c>
      <c r="C255" s="11" t="s">
        <v>24</v>
      </c>
      <c r="D255" s="11" t="s">
        <v>74</v>
      </c>
      <c r="E255" s="11">
        <v>1</v>
      </c>
      <c r="F255" s="11" t="s">
        <v>1803</v>
      </c>
      <c r="G255" s="11" t="s">
        <v>176</v>
      </c>
      <c r="H255" s="11">
        <v>2024</v>
      </c>
      <c r="I255" s="22">
        <f t="shared" si="18"/>
        <v>100</v>
      </c>
      <c r="J255" s="22">
        <v>100</v>
      </c>
      <c r="K255" s="22"/>
      <c r="L255" s="22"/>
      <c r="M255" s="11" t="s">
        <v>1669</v>
      </c>
      <c r="N255" s="11" t="s">
        <v>34</v>
      </c>
      <c r="O255" s="11" t="s">
        <v>35</v>
      </c>
      <c r="P255" s="11"/>
    </row>
    <row r="256" s="4" customFormat="1" ht="96" spans="1:16">
      <c r="A256" s="11" t="s">
        <v>1804</v>
      </c>
      <c r="B256" s="11">
        <v>1</v>
      </c>
      <c r="C256" s="11" t="s">
        <v>24</v>
      </c>
      <c r="D256" s="11" t="s">
        <v>786</v>
      </c>
      <c r="E256" s="11">
        <v>1</v>
      </c>
      <c r="F256" s="11" t="s">
        <v>1805</v>
      </c>
      <c r="G256" s="11" t="s">
        <v>173</v>
      </c>
      <c r="H256" s="11">
        <v>2024</v>
      </c>
      <c r="I256" s="22">
        <f t="shared" si="18"/>
        <v>718</v>
      </c>
      <c r="J256" s="22">
        <v>718</v>
      </c>
      <c r="K256" s="22"/>
      <c r="L256" s="22"/>
      <c r="M256" s="11" t="s">
        <v>788</v>
      </c>
      <c r="N256" s="11" t="s">
        <v>34</v>
      </c>
      <c r="O256" s="11" t="s">
        <v>35</v>
      </c>
      <c r="P256" s="11"/>
    </row>
    <row r="257" s="4" customFormat="1" ht="34" customHeight="1" spans="1:16">
      <c r="A257" s="11" t="s">
        <v>1808</v>
      </c>
      <c r="B257" s="11">
        <v>1</v>
      </c>
      <c r="C257" s="11" t="s">
        <v>24</v>
      </c>
      <c r="D257" s="11" t="s">
        <v>74</v>
      </c>
      <c r="E257" s="11">
        <v>6</v>
      </c>
      <c r="F257" s="11" t="s">
        <v>1809</v>
      </c>
      <c r="G257" s="11" t="s">
        <v>1810</v>
      </c>
      <c r="H257" s="11">
        <v>2024</v>
      </c>
      <c r="I257" s="22">
        <f t="shared" si="18"/>
        <v>400</v>
      </c>
      <c r="J257" s="22"/>
      <c r="K257" s="22">
        <v>400</v>
      </c>
      <c r="L257" s="22"/>
      <c r="M257" s="11" t="s">
        <v>350</v>
      </c>
      <c r="N257" s="11" t="s">
        <v>34</v>
      </c>
      <c r="O257" s="11" t="s">
        <v>35</v>
      </c>
      <c r="P257" s="11"/>
    </row>
    <row r="258" s="3" customFormat="1" ht="37" customHeight="1" spans="1:16">
      <c r="A258" s="28" t="s">
        <v>1818</v>
      </c>
      <c r="B258" s="10">
        <f>B259+B260+B279+B280</f>
        <v>38</v>
      </c>
      <c r="C258" s="10" t="s">
        <v>20</v>
      </c>
      <c r="D258" s="10" t="s">
        <v>20</v>
      </c>
      <c r="E258" s="10" t="s">
        <v>20</v>
      </c>
      <c r="F258" s="10" t="s">
        <v>20</v>
      </c>
      <c r="G258" s="10" t="s">
        <v>20</v>
      </c>
      <c r="H258" s="10" t="s">
        <v>20</v>
      </c>
      <c r="I258" s="20">
        <f t="shared" si="18"/>
        <v>13520</v>
      </c>
      <c r="J258" s="20">
        <f>J259+J260+J279+J280</f>
        <v>2300</v>
      </c>
      <c r="K258" s="20">
        <f>K259+K260+K279+K280</f>
        <v>11220</v>
      </c>
      <c r="L258" s="20">
        <f>L259+L260+L279+L280</f>
        <v>0</v>
      </c>
      <c r="M258" s="10" t="s">
        <v>20</v>
      </c>
      <c r="N258" s="10" t="s">
        <v>20</v>
      </c>
      <c r="O258" s="10" t="s">
        <v>20</v>
      </c>
      <c r="P258" s="10"/>
    </row>
    <row r="259" s="3" customFormat="1" ht="58" customHeight="1" spans="1:16">
      <c r="A259" s="26" t="s">
        <v>1819</v>
      </c>
      <c r="B259" s="11"/>
      <c r="C259" s="11" t="s">
        <v>20</v>
      </c>
      <c r="D259" s="11" t="s">
        <v>20</v>
      </c>
      <c r="E259" s="11" t="s">
        <v>20</v>
      </c>
      <c r="F259" s="11" t="s">
        <v>20</v>
      </c>
      <c r="G259" s="11" t="s">
        <v>20</v>
      </c>
      <c r="H259" s="11" t="s">
        <v>20</v>
      </c>
      <c r="I259" s="22">
        <f t="shared" si="18"/>
        <v>0</v>
      </c>
      <c r="J259" s="22">
        <v>0</v>
      </c>
      <c r="K259" s="22"/>
      <c r="L259" s="22"/>
      <c r="M259" s="11"/>
      <c r="N259" s="11"/>
      <c r="O259" s="11"/>
      <c r="P259" s="11"/>
    </row>
    <row r="260" s="3" customFormat="1" ht="58" customHeight="1" spans="1:16">
      <c r="A260" s="11" t="s">
        <v>1844</v>
      </c>
      <c r="B260" s="11">
        <f>SUM(B261:B278)</f>
        <v>18</v>
      </c>
      <c r="C260" s="11" t="s">
        <v>20</v>
      </c>
      <c r="D260" s="11" t="s">
        <v>20</v>
      </c>
      <c r="E260" s="11" t="s">
        <v>20</v>
      </c>
      <c r="F260" s="11" t="s">
        <v>20</v>
      </c>
      <c r="G260" s="11" t="s">
        <v>20</v>
      </c>
      <c r="H260" s="11" t="s">
        <v>20</v>
      </c>
      <c r="I260" s="22">
        <f t="shared" si="18"/>
        <v>10020</v>
      </c>
      <c r="J260" s="11">
        <f>SUM(J261:J278)</f>
        <v>0</v>
      </c>
      <c r="K260" s="11">
        <f>SUM(K261:K278)</f>
        <v>10020</v>
      </c>
      <c r="L260" s="11">
        <f>SUM(L261:L278)</f>
        <v>0</v>
      </c>
      <c r="M260" s="11"/>
      <c r="N260" s="11"/>
      <c r="O260" s="11"/>
      <c r="P260" s="11"/>
    </row>
    <row r="261" s="4" customFormat="1" ht="58" customHeight="1" spans="1:16">
      <c r="A261" s="11" t="s">
        <v>3475</v>
      </c>
      <c r="B261" s="11">
        <v>1</v>
      </c>
      <c r="C261" s="11" t="s">
        <v>24</v>
      </c>
      <c r="D261" s="11" t="s">
        <v>1790</v>
      </c>
      <c r="E261" s="29">
        <v>31</v>
      </c>
      <c r="F261" s="11" t="s">
        <v>1851</v>
      </c>
      <c r="G261" s="29" t="s">
        <v>32</v>
      </c>
      <c r="H261" s="11">
        <v>2024</v>
      </c>
      <c r="I261" s="22">
        <f t="shared" ref="I261:I280" si="19">J261+K261+L261</f>
        <v>930</v>
      </c>
      <c r="J261" s="22"/>
      <c r="K261" s="22">
        <v>930</v>
      </c>
      <c r="L261" s="22"/>
      <c r="M261" s="11" t="s">
        <v>33</v>
      </c>
      <c r="N261" s="11" t="s">
        <v>34</v>
      </c>
      <c r="O261" s="11" t="s">
        <v>35</v>
      </c>
      <c r="P261" s="11"/>
    </row>
    <row r="262" s="4" customFormat="1" ht="58" customHeight="1" spans="1:16">
      <c r="A262" s="11" t="s">
        <v>3476</v>
      </c>
      <c r="B262" s="11">
        <v>1</v>
      </c>
      <c r="C262" s="11" t="s">
        <v>24</v>
      </c>
      <c r="D262" s="11" t="s">
        <v>1790</v>
      </c>
      <c r="E262" s="29">
        <v>18</v>
      </c>
      <c r="F262" s="11" t="s">
        <v>1853</v>
      </c>
      <c r="G262" s="29" t="s">
        <v>257</v>
      </c>
      <c r="H262" s="11">
        <v>2024</v>
      </c>
      <c r="I262" s="22">
        <f t="shared" si="19"/>
        <v>540</v>
      </c>
      <c r="J262" s="22"/>
      <c r="K262" s="22">
        <v>540</v>
      </c>
      <c r="L262" s="22"/>
      <c r="M262" s="11" t="s">
        <v>33</v>
      </c>
      <c r="N262" s="11" t="s">
        <v>34</v>
      </c>
      <c r="O262" s="11" t="s">
        <v>35</v>
      </c>
      <c r="P262" s="11"/>
    </row>
    <row r="263" s="4" customFormat="1" ht="58" customHeight="1" spans="1:16">
      <c r="A263" s="11" t="s">
        <v>3477</v>
      </c>
      <c r="B263" s="11">
        <v>1</v>
      </c>
      <c r="C263" s="11" t="s">
        <v>24</v>
      </c>
      <c r="D263" s="11" t="s">
        <v>1790</v>
      </c>
      <c r="E263" s="29">
        <v>8</v>
      </c>
      <c r="F263" s="11" t="s">
        <v>1855</v>
      </c>
      <c r="G263" s="29" t="s">
        <v>185</v>
      </c>
      <c r="H263" s="11">
        <v>2024</v>
      </c>
      <c r="I263" s="22">
        <f t="shared" si="19"/>
        <v>240</v>
      </c>
      <c r="J263" s="22"/>
      <c r="K263" s="22">
        <v>240</v>
      </c>
      <c r="L263" s="22"/>
      <c r="M263" s="11" t="s">
        <v>33</v>
      </c>
      <c r="N263" s="11" t="s">
        <v>34</v>
      </c>
      <c r="O263" s="11" t="s">
        <v>35</v>
      </c>
      <c r="P263" s="11"/>
    </row>
    <row r="264" s="4" customFormat="1" ht="58" customHeight="1" spans="1:16">
      <c r="A264" s="11" t="s">
        <v>3478</v>
      </c>
      <c r="B264" s="11">
        <v>1</v>
      </c>
      <c r="C264" s="11" t="s">
        <v>24</v>
      </c>
      <c r="D264" s="11" t="s">
        <v>1790</v>
      </c>
      <c r="E264" s="29">
        <v>14</v>
      </c>
      <c r="F264" s="11" t="s">
        <v>1857</v>
      </c>
      <c r="G264" s="29" t="s">
        <v>425</v>
      </c>
      <c r="H264" s="11">
        <v>2024</v>
      </c>
      <c r="I264" s="22">
        <f t="shared" si="19"/>
        <v>420</v>
      </c>
      <c r="J264" s="22"/>
      <c r="K264" s="22">
        <v>420</v>
      </c>
      <c r="L264" s="22"/>
      <c r="M264" s="11" t="s">
        <v>33</v>
      </c>
      <c r="N264" s="11" t="s">
        <v>34</v>
      </c>
      <c r="O264" s="11" t="s">
        <v>35</v>
      </c>
      <c r="P264" s="11"/>
    </row>
    <row r="265" s="4" customFormat="1" ht="58" customHeight="1" spans="1:16">
      <c r="A265" s="11" t="s">
        <v>3479</v>
      </c>
      <c r="B265" s="11">
        <v>1</v>
      </c>
      <c r="C265" s="11" t="s">
        <v>24</v>
      </c>
      <c r="D265" s="11" t="s">
        <v>1790</v>
      </c>
      <c r="E265" s="29">
        <v>11</v>
      </c>
      <c r="F265" s="11" t="s">
        <v>1859</v>
      </c>
      <c r="G265" s="29" t="s">
        <v>191</v>
      </c>
      <c r="H265" s="11">
        <v>2024</v>
      </c>
      <c r="I265" s="22">
        <f t="shared" si="19"/>
        <v>330</v>
      </c>
      <c r="J265" s="22"/>
      <c r="K265" s="22">
        <v>330</v>
      </c>
      <c r="L265" s="22"/>
      <c r="M265" s="11" t="s">
        <v>33</v>
      </c>
      <c r="N265" s="11" t="s">
        <v>34</v>
      </c>
      <c r="O265" s="11" t="s">
        <v>35</v>
      </c>
      <c r="P265" s="11"/>
    </row>
    <row r="266" s="4" customFormat="1" ht="58" customHeight="1" spans="1:16">
      <c r="A266" s="11" t="s">
        <v>3480</v>
      </c>
      <c r="B266" s="11">
        <v>1</v>
      </c>
      <c r="C266" s="11" t="s">
        <v>24</v>
      </c>
      <c r="D266" s="11" t="s">
        <v>1790</v>
      </c>
      <c r="E266" s="29">
        <v>30</v>
      </c>
      <c r="F266" s="11" t="s">
        <v>1861</v>
      </c>
      <c r="G266" s="29" t="s">
        <v>168</v>
      </c>
      <c r="H266" s="11">
        <v>2024</v>
      </c>
      <c r="I266" s="22">
        <f t="shared" si="19"/>
        <v>900</v>
      </c>
      <c r="J266" s="22"/>
      <c r="K266" s="22">
        <v>900</v>
      </c>
      <c r="L266" s="22"/>
      <c r="M266" s="11" t="s">
        <v>33</v>
      </c>
      <c r="N266" s="11" t="s">
        <v>34</v>
      </c>
      <c r="O266" s="11" t="s">
        <v>35</v>
      </c>
      <c r="P266" s="11"/>
    </row>
    <row r="267" s="4" customFormat="1" ht="58" customHeight="1" spans="1:16">
      <c r="A267" s="11" t="s">
        <v>3481</v>
      </c>
      <c r="B267" s="11">
        <v>1</v>
      </c>
      <c r="C267" s="11" t="s">
        <v>24</v>
      </c>
      <c r="D267" s="11" t="s">
        <v>1790</v>
      </c>
      <c r="E267" s="29">
        <v>27</v>
      </c>
      <c r="F267" s="11" t="s">
        <v>1863</v>
      </c>
      <c r="G267" s="29" t="s">
        <v>159</v>
      </c>
      <c r="H267" s="11">
        <v>2024</v>
      </c>
      <c r="I267" s="22">
        <f t="shared" si="19"/>
        <v>810</v>
      </c>
      <c r="J267" s="22"/>
      <c r="K267" s="22">
        <v>810</v>
      </c>
      <c r="L267" s="22"/>
      <c r="M267" s="11" t="s">
        <v>33</v>
      </c>
      <c r="N267" s="11" t="s">
        <v>34</v>
      </c>
      <c r="O267" s="11" t="s">
        <v>35</v>
      </c>
      <c r="P267" s="11"/>
    </row>
    <row r="268" s="4" customFormat="1" ht="58" customHeight="1" spans="1:16">
      <c r="A268" s="11" t="s">
        <v>3482</v>
      </c>
      <c r="B268" s="11">
        <v>1</v>
      </c>
      <c r="C268" s="11" t="s">
        <v>24</v>
      </c>
      <c r="D268" s="11" t="s">
        <v>1790</v>
      </c>
      <c r="E268" s="29">
        <v>30</v>
      </c>
      <c r="F268" s="11" t="s">
        <v>1861</v>
      </c>
      <c r="G268" s="29" t="s">
        <v>194</v>
      </c>
      <c r="H268" s="11">
        <v>2024</v>
      </c>
      <c r="I268" s="22">
        <f t="shared" si="19"/>
        <v>900</v>
      </c>
      <c r="J268" s="22"/>
      <c r="K268" s="22">
        <v>900</v>
      </c>
      <c r="L268" s="22"/>
      <c r="M268" s="11" t="s">
        <v>33</v>
      </c>
      <c r="N268" s="11" t="s">
        <v>34</v>
      </c>
      <c r="O268" s="11" t="s">
        <v>35</v>
      </c>
      <c r="P268" s="11"/>
    </row>
    <row r="269" s="4" customFormat="1" ht="58" customHeight="1" spans="1:16">
      <c r="A269" s="11" t="s">
        <v>3483</v>
      </c>
      <c r="B269" s="11">
        <v>1</v>
      </c>
      <c r="C269" s="11" t="s">
        <v>24</v>
      </c>
      <c r="D269" s="11" t="s">
        <v>1790</v>
      </c>
      <c r="E269" s="29">
        <v>21</v>
      </c>
      <c r="F269" s="11" t="s">
        <v>1867</v>
      </c>
      <c r="G269" s="29" t="s">
        <v>179</v>
      </c>
      <c r="H269" s="11">
        <v>2024</v>
      </c>
      <c r="I269" s="22">
        <f t="shared" si="19"/>
        <v>630</v>
      </c>
      <c r="J269" s="22"/>
      <c r="K269" s="22">
        <v>630</v>
      </c>
      <c r="L269" s="22"/>
      <c r="M269" s="11" t="s">
        <v>33</v>
      </c>
      <c r="N269" s="11" t="s">
        <v>34</v>
      </c>
      <c r="O269" s="11" t="s">
        <v>35</v>
      </c>
      <c r="P269" s="11"/>
    </row>
    <row r="270" s="4" customFormat="1" ht="58" customHeight="1" spans="1:16">
      <c r="A270" s="11" t="s">
        <v>3484</v>
      </c>
      <c r="B270" s="11">
        <v>1</v>
      </c>
      <c r="C270" s="11" t="s">
        <v>24</v>
      </c>
      <c r="D270" s="11" t="s">
        <v>1790</v>
      </c>
      <c r="E270" s="29">
        <v>28</v>
      </c>
      <c r="F270" s="11" t="s">
        <v>1869</v>
      </c>
      <c r="G270" s="29" t="s">
        <v>229</v>
      </c>
      <c r="H270" s="11">
        <v>2024</v>
      </c>
      <c r="I270" s="22">
        <f t="shared" si="19"/>
        <v>840</v>
      </c>
      <c r="J270" s="22"/>
      <c r="K270" s="22">
        <v>840</v>
      </c>
      <c r="L270" s="22"/>
      <c r="M270" s="11" t="s">
        <v>33</v>
      </c>
      <c r="N270" s="11" t="s">
        <v>34</v>
      </c>
      <c r="O270" s="11" t="s">
        <v>35</v>
      </c>
      <c r="P270" s="11"/>
    </row>
    <row r="271" s="4" customFormat="1" ht="58" customHeight="1" spans="1:16">
      <c r="A271" s="11" t="s">
        <v>3485</v>
      </c>
      <c r="B271" s="11">
        <v>1</v>
      </c>
      <c r="C271" s="11" t="s">
        <v>24</v>
      </c>
      <c r="D271" s="11" t="s">
        <v>1790</v>
      </c>
      <c r="E271" s="29">
        <v>14</v>
      </c>
      <c r="F271" s="11" t="s">
        <v>1857</v>
      </c>
      <c r="G271" s="29" t="s">
        <v>165</v>
      </c>
      <c r="H271" s="11">
        <v>2024</v>
      </c>
      <c r="I271" s="22">
        <f t="shared" si="19"/>
        <v>420</v>
      </c>
      <c r="J271" s="22"/>
      <c r="K271" s="22">
        <v>420</v>
      </c>
      <c r="L271" s="22"/>
      <c r="M271" s="11" t="s">
        <v>33</v>
      </c>
      <c r="N271" s="11" t="s">
        <v>34</v>
      </c>
      <c r="O271" s="11" t="s">
        <v>35</v>
      </c>
      <c r="P271" s="11"/>
    </row>
    <row r="272" s="4" customFormat="1" ht="58" customHeight="1" spans="1:16">
      <c r="A272" s="11" t="s">
        <v>3486</v>
      </c>
      <c r="B272" s="11">
        <v>1</v>
      </c>
      <c r="C272" s="11" t="s">
        <v>24</v>
      </c>
      <c r="D272" s="11" t="s">
        <v>1790</v>
      </c>
      <c r="E272" s="29">
        <v>11</v>
      </c>
      <c r="F272" s="11" t="s">
        <v>1859</v>
      </c>
      <c r="G272" s="29" t="s">
        <v>182</v>
      </c>
      <c r="H272" s="11">
        <v>2024</v>
      </c>
      <c r="I272" s="22">
        <f t="shared" si="19"/>
        <v>330</v>
      </c>
      <c r="J272" s="22"/>
      <c r="K272" s="22">
        <v>330</v>
      </c>
      <c r="L272" s="22"/>
      <c r="M272" s="11" t="s">
        <v>33</v>
      </c>
      <c r="N272" s="11" t="s">
        <v>34</v>
      </c>
      <c r="O272" s="11" t="s">
        <v>35</v>
      </c>
      <c r="P272" s="11"/>
    </row>
    <row r="273" s="4" customFormat="1" ht="58" customHeight="1" spans="1:16">
      <c r="A273" s="11" t="s">
        <v>3487</v>
      </c>
      <c r="B273" s="11">
        <v>1</v>
      </c>
      <c r="C273" s="11" t="s">
        <v>24</v>
      </c>
      <c r="D273" s="11" t="s">
        <v>1790</v>
      </c>
      <c r="E273" s="29">
        <v>18</v>
      </c>
      <c r="F273" s="11" t="s">
        <v>1853</v>
      </c>
      <c r="G273" s="29" t="s">
        <v>188</v>
      </c>
      <c r="H273" s="11">
        <v>2024</v>
      </c>
      <c r="I273" s="22">
        <f t="shared" si="19"/>
        <v>540</v>
      </c>
      <c r="J273" s="22"/>
      <c r="K273" s="22">
        <v>540</v>
      </c>
      <c r="L273" s="22"/>
      <c r="M273" s="11" t="s">
        <v>33</v>
      </c>
      <c r="N273" s="11" t="s">
        <v>34</v>
      </c>
      <c r="O273" s="11" t="s">
        <v>35</v>
      </c>
      <c r="P273" s="11"/>
    </row>
    <row r="274" s="4" customFormat="1" ht="58" customHeight="1" spans="1:16">
      <c r="A274" s="11" t="s">
        <v>3488</v>
      </c>
      <c r="B274" s="11">
        <v>1</v>
      </c>
      <c r="C274" s="11" t="s">
        <v>24</v>
      </c>
      <c r="D274" s="11" t="s">
        <v>1790</v>
      </c>
      <c r="E274" s="29">
        <v>11</v>
      </c>
      <c r="F274" s="11" t="s">
        <v>1859</v>
      </c>
      <c r="G274" s="29" t="s">
        <v>176</v>
      </c>
      <c r="H274" s="11">
        <v>2024</v>
      </c>
      <c r="I274" s="22">
        <f t="shared" si="19"/>
        <v>330</v>
      </c>
      <c r="J274" s="22"/>
      <c r="K274" s="22">
        <v>330</v>
      </c>
      <c r="L274" s="22"/>
      <c r="M274" s="11" t="s">
        <v>33</v>
      </c>
      <c r="N274" s="11" t="s">
        <v>34</v>
      </c>
      <c r="O274" s="11" t="s">
        <v>35</v>
      </c>
      <c r="P274" s="11"/>
    </row>
    <row r="275" s="4" customFormat="1" ht="58" customHeight="1" spans="1:16">
      <c r="A275" s="11" t="s">
        <v>3489</v>
      </c>
      <c r="B275" s="11">
        <v>1</v>
      </c>
      <c r="C275" s="11" t="s">
        <v>24</v>
      </c>
      <c r="D275" s="11" t="s">
        <v>1790</v>
      </c>
      <c r="E275" s="29">
        <v>17</v>
      </c>
      <c r="F275" s="11" t="s">
        <v>1875</v>
      </c>
      <c r="G275" s="29" t="s">
        <v>173</v>
      </c>
      <c r="H275" s="11">
        <v>2024</v>
      </c>
      <c r="I275" s="22">
        <f t="shared" si="19"/>
        <v>510</v>
      </c>
      <c r="J275" s="22"/>
      <c r="K275" s="22">
        <v>510</v>
      </c>
      <c r="L275" s="22"/>
      <c r="M275" s="11" t="s">
        <v>33</v>
      </c>
      <c r="N275" s="11" t="s">
        <v>34</v>
      </c>
      <c r="O275" s="11" t="s">
        <v>35</v>
      </c>
      <c r="P275" s="11"/>
    </row>
    <row r="276" s="4" customFormat="1" ht="58" customHeight="1" spans="1:16">
      <c r="A276" s="11" t="s">
        <v>3490</v>
      </c>
      <c r="B276" s="11">
        <v>1</v>
      </c>
      <c r="C276" s="11" t="s">
        <v>24</v>
      </c>
      <c r="D276" s="11" t="s">
        <v>1790</v>
      </c>
      <c r="E276" s="29">
        <v>14</v>
      </c>
      <c r="F276" s="11" t="s">
        <v>1857</v>
      </c>
      <c r="G276" s="29" t="s">
        <v>162</v>
      </c>
      <c r="H276" s="11">
        <v>2024</v>
      </c>
      <c r="I276" s="22">
        <f t="shared" si="19"/>
        <v>420</v>
      </c>
      <c r="J276" s="22"/>
      <c r="K276" s="22">
        <v>420</v>
      </c>
      <c r="L276" s="22"/>
      <c r="M276" s="11" t="s">
        <v>33</v>
      </c>
      <c r="N276" s="11" t="s">
        <v>34</v>
      </c>
      <c r="O276" s="11" t="s">
        <v>35</v>
      </c>
      <c r="P276" s="11"/>
    </row>
    <row r="277" s="4" customFormat="1" ht="58" customHeight="1" spans="1:16">
      <c r="A277" s="11" t="s">
        <v>3491</v>
      </c>
      <c r="B277" s="11">
        <v>1</v>
      </c>
      <c r="C277" s="11" t="s">
        <v>24</v>
      </c>
      <c r="D277" s="11" t="s">
        <v>1790</v>
      </c>
      <c r="E277" s="29">
        <v>20</v>
      </c>
      <c r="F277" s="11" t="s">
        <v>1878</v>
      </c>
      <c r="G277" s="29" t="s">
        <v>58</v>
      </c>
      <c r="H277" s="11">
        <v>2024</v>
      </c>
      <c r="I277" s="22">
        <f t="shared" si="19"/>
        <v>600</v>
      </c>
      <c r="J277" s="22"/>
      <c r="K277" s="22">
        <v>600</v>
      </c>
      <c r="L277" s="22"/>
      <c r="M277" s="11" t="s">
        <v>33</v>
      </c>
      <c r="N277" s="11" t="s">
        <v>34</v>
      </c>
      <c r="O277" s="11" t="s">
        <v>35</v>
      </c>
      <c r="P277" s="11"/>
    </row>
    <row r="278" s="4" customFormat="1" ht="58" customHeight="1" spans="1:16">
      <c r="A278" s="11" t="s">
        <v>3492</v>
      </c>
      <c r="B278" s="11">
        <v>1</v>
      </c>
      <c r="C278" s="11" t="s">
        <v>24</v>
      </c>
      <c r="D278" s="11" t="s">
        <v>1790</v>
      </c>
      <c r="E278" s="29">
        <v>11</v>
      </c>
      <c r="F278" s="11" t="s">
        <v>1859</v>
      </c>
      <c r="G278" s="29" t="s">
        <v>303</v>
      </c>
      <c r="H278" s="11">
        <v>2024</v>
      </c>
      <c r="I278" s="22">
        <f t="shared" si="19"/>
        <v>330</v>
      </c>
      <c r="J278" s="22"/>
      <c r="K278" s="22">
        <v>330</v>
      </c>
      <c r="L278" s="22"/>
      <c r="M278" s="11" t="s">
        <v>33</v>
      </c>
      <c r="N278" s="11" t="s">
        <v>34</v>
      </c>
      <c r="O278" s="11" t="s">
        <v>35</v>
      </c>
      <c r="P278" s="11"/>
    </row>
    <row r="279" s="3" customFormat="1" ht="58" customHeight="1" spans="1:16">
      <c r="A279" s="11" t="s">
        <v>1880</v>
      </c>
      <c r="B279" s="11"/>
      <c r="C279" s="11" t="s">
        <v>20</v>
      </c>
      <c r="D279" s="11" t="s">
        <v>1790</v>
      </c>
      <c r="E279" s="11" t="s">
        <v>20</v>
      </c>
      <c r="F279" s="11" t="s">
        <v>20</v>
      </c>
      <c r="G279" s="11" t="s">
        <v>20</v>
      </c>
      <c r="H279" s="11" t="s">
        <v>20</v>
      </c>
      <c r="I279" s="22">
        <f t="shared" si="19"/>
        <v>0</v>
      </c>
      <c r="J279" s="22"/>
      <c r="K279" s="22"/>
      <c r="L279" s="22"/>
      <c r="M279" s="11"/>
      <c r="N279" s="11"/>
      <c r="O279" s="11"/>
      <c r="P279" s="11"/>
    </row>
    <row r="280" s="3" customFormat="1" ht="58" customHeight="1" spans="1:16">
      <c r="A280" s="11" t="s">
        <v>1902</v>
      </c>
      <c r="B280" s="11">
        <f>SUM(B281:B300)</f>
        <v>20</v>
      </c>
      <c r="C280" s="11" t="s">
        <v>20</v>
      </c>
      <c r="D280" s="11" t="s">
        <v>20</v>
      </c>
      <c r="E280" s="11" t="s">
        <v>20</v>
      </c>
      <c r="F280" s="11" t="s">
        <v>20</v>
      </c>
      <c r="G280" s="11" t="s">
        <v>20</v>
      </c>
      <c r="H280" s="11" t="s">
        <v>20</v>
      </c>
      <c r="I280" s="22">
        <f t="shared" si="19"/>
        <v>3500</v>
      </c>
      <c r="J280" s="11">
        <f>SUM(J281:J300)</f>
        <v>2300</v>
      </c>
      <c r="K280" s="11">
        <f>SUM(K281:K300)</f>
        <v>1200</v>
      </c>
      <c r="L280" s="11">
        <f>SUM(L281:L300)</f>
        <v>0</v>
      </c>
      <c r="M280" s="11"/>
      <c r="N280" s="11"/>
      <c r="O280" s="11"/>
      <c r="P280" s="11"/>
    </row>
    <row r="281" s="4" customFormat="1" ht="58" customHeight="1" spans="1:16">
      <c r="A281" s="11" t="s">
        <v>2575</v>
      </c>
      <c r="B281" s="11">
        <v>1</v>
      </c>
      <c r="C281" s="11" t="s">
        <v>24</v>
      </c>
      <c r="D281" s="11" t="s">
        <v>1790</v>
      </c>
      <c r="E281" s="11">
        <v>2</v>
      </c>
      <c r="F281" s="11" t="s">
        <v>2605</v>
      </c>
      <c r="G281" s="11" t="s">
        <v>194</v>
      </c>
      <c r="H281" s="11">
        <v>2024</v>
      </c>
      <c r="I281" s="22">
        <f t="shared" ref="I281:I316" si="20">J281+K281+L281</f>
        <v>100</v>
      </c>
      <c r="J281" s="22">
        <v>100</v>
      </c>
      <c r="K281" s="11"/>
      <c r="L281" s="22"/>
      <c r="M281" s="11" t="s">
        <v>350</v>
      </c>
      <c r="N281" s="11" t="s">
        <v>34</v>
      </c>
      <c r="O281" s="11" t="s">
        <v>35</v>
      </c>
      <c r="P281" s="11"/>
    </row>
    <row r="282" s="4" customFormat="1" ht="58" customHeight="1" spans="1:16">
      <c r="A282" s="11" t="s">
        <v>2577</v>
      </c>
      <c r="B282" s="11">
        <v>1</v>
      </c>
      <c r="C282" s="11" t="s">
        <v>24</v>
      </c>
      <c r="D282" s="11" t="s">
        <v>1790</v>
      </c>
      <c r="E282" s="11">
        <v>3</v>
      </c>
      <c r="F282" s="11" t="s">
        <v>3493</v>
      </c>
      <c r="G282" s="11" t="s">
        <v>191</v>
      </c>
      <c r="H282" s="11">
        <v>2024</v>
      </c>
      <c r="I282" s="22">
        <f t="shared" si="20"/>
        <v>150</v>
      </c>
      <c r="J282" s="22">
        <v>150</v>
      </c>
      <c r="K282" s="11"/>
      <c r="L282" s="22"/>
      <c r="M282" s="11" t="s">
        <v>350</v>
      </c>
      <c r="N282" s="11" t="s">
        <v>34</v>
      </c>
      <c r="O282" s="11" t="s">
        <v>35</v>
      </c>
      <c r="P282" s="11"/>
    </row>
    <row r="283" s="4" customFormat="1" ht="58" customHeight="1" spans="1:16">
      <c r="A283" s="11" t="s">
        <v>2579</v>
      </c>
      <c r="B283" s="11">
        <v>1</v>
      </c>
      <c r="C283" s="11" t="s">
        <v>24</v>
      </c>
      <c r="D283" s="11" t="s">
        <v>1790</v>
      </c>
      <c r="E283" s="11">
        <v>2</v>
      </c>
      <c r="F283" s="11" t="s">
        <v>2605</v>
      </c>
      <c r="G283" s="11" t="s">
        <v>159</v>
      </c>
      <c r="H283" s="11">
        <v>2024</v>
      </c>
      <c r="I283" s="22">
        <f t="shared" si="20"/>
        <v>100</v>
      </c>
      <c r="J283" s="22">
        <v>100</v>
      </c>
      <c r="K283" s="22"/>
      <c r="L283" s="22"/>
      <c r="M283" s="11" t="s">
        <v>350</v>
      </c>
      <c r="N283" s="11" t="s">
        <v>34</v>
      </c>
      <c r="O283" s="11" t="s">
        <v>35</v>
      </c>
      <c r="P283" s="11"/>
    </row>
    <row r="284" s="4" customFormat="1" ht="58" customHeight="1" spans="1:16">
      <c r="A284" s="11" t="s">
        <v>2599</v>
      </c>
      <c r="B284" s="11">
        <v>1</v>
      </c>
      <c r="C284" s="11" t="s">
        <v>24</v>
      </c>
      <c r="D284" s="11" t="s">
        <v>1790</v>
      </c>
      <c r="E284" s="11">
        <v>2</v>
      </c>
      <c r="F284" s="11" t="s">
        <v>2605</v>
      </c>
      <c r="G284" s="11" t="s">
        <v>188</v>
      </c>
      <c r="H284" s="11">
        <v>2024</v>
      </c>
      <c r="I284" s="22">
        <f t="shared" si="20"/>
        <v>100</v>
      </c>
      <c r="J284" s="22">
        <v>100</v>
      </c>
      <c r="K284" s="11"/>
      <c r="L284" s="22"/>
      <c r="M284" s="11" t="s">
        <v>350</v>
      </c>
      <c r="N284" s="11" t="s">
        <v>34</v>
      </c>
      <c r="O284" s="11" t="s">
        <v>35</v>
      </c>
      <c r="P284" s="11"/>
    </row>
    <row r="285" s="4" customFormat="1" ht="58" customHeight="1" spans="1:16">
      <c r="A285" s="11" t="s">
        <v>2580</v>
      </c>
      <c r="B285" s="11">
        <v>1</v>
      </c>
      <c r="C285" s="11" t="s">
        <v>24</v>
      </c>
      <c r="D285" s="11" t="s">
        <v>1790</v>
      </c>
      <c r="E285" s="11">
        <v>3</v>
      </c>
      <c r="F285" s="11" t="s">
        <v>3494</v>
      </c>
      <c r="G285" s="11" t="s">
        <v>185</v>
      </c>
      <c r="H285" s="11">
        <v>2024</v>
      </c>
      <c r="I285" s="22">
        <f t="shared" si="20"/>
        <v>150</v>
      </c>
      <c r="J285" s="22">
        <v>150</v>
      </c>
      <c r="K285" s="11"/>
      <c r="L285" s="22"/>
      <c r="M285" s="11" t="s">
        <v>350</v>
      </c>
      <c r="N285" s="11" t="s">
        <v>34</v>
      </c>
      <c r="O285" s="11" t="s">
        <v>35</v>
      </c>
      <c r="P285" s="11"/>
    </row>
    <row r="286" s="4" customFormat="1" ht="58" customHeight="1" spans="1:16">
      <c r="A286" s="11" t="s">
        <v>2582</v>
      </c>
      <c r="B286" s="11">
        <v>1</v>
      </c>
      <c r="C286" s="11" t="s">
        <v>24</v>
      </c>
      <c r="D286" s="11" t="s">
        <v>1790</v>
      </c>
      <c r="E286" s="11">
        <v>3</v>
      </c>
      <c r="F286" s="11" t="s">
        <v>3493</v>
      </c>
      <c r="G286" s="11" t="s">
        <v>32</v>
      </c>
      <c r="H286" s="11">
        <v>2024</v>
      </c>
      <c r="I286" s="22">
        <f t="shared" si="20"/>
        <v>150</v>
      </c>
      <c r="J286" s="22">
        <v>150</v>
      </c>
      <c r="K286" s="22"/>
      <c r="L286" s="22"/>
      <c r="M286" s="11" t="s">
        <v>350</v>
      </c>
      <c r="N286" s="11" t="s">
        <v>34</v>
      </c>
      <c r="O286" s="11" t="s">
        <v>35</v>
      </c>
      <c r="P286" s="11"/>
    </row>
    <row r="287" s="4" customFormat="1" ht="58" customHeight="1" spans="1:16">
      <c r="A287" s="11" t="s">
        <v>2600</v>
      </c>
      <c r="B287" s="11">
        <v>1</v>
      </c>
      <c r="C287" s="11" t="s">
        <v>24</v>
      </c>
      <c r="D287" s="11" t="s">
        <v>1790</v>
      </c>
      <c r="E287" s="11">
        <v>2</v>
      </c>
      <c r="F287" s="11" t="s">
        <v>2605</v>
      </c>
      <c r="G287" s="11" t="s">
        <v>229</v>
      </c>
      <c r="H287" s="11">
        <v>2024</v>
      </c>
      <c r="I287" s="22">
        <f t="shared" si="20"/>
        <v>100</v>
      </c>
      <c r="J287" s="22">
        <v>100</v>
      </c>
      <c r="K287" s="11"/>
      <c r="L287" s="22"/>
      <c r="M287" s="11" t="s">
        <v>350</v>
      </c>
      <c r="N287" s="11" t="s">
        <v>34</v>
      </c>
      <c r="O287" s="11" t="s">
        <v>35</v>
      </c>
      <c r="P287" s="11"/>
    </row>
    <row r="288" s="4" customFormat="1" ht="58" customHeight="1" spans="1:16">
      <c r="A288" s="11" t="s">
        <v>2583</v>
      </c>
      <c r="B288" s="11">
        <v>1</v>
      </c>
      <c r="C288" s="11" t="s">
        <v>24</v>
      </c>
      <c r="D288" s="11" t="s">
        <v>1790</v>
      </c>
      <c r="E288" s="11">
        <v>3</v>
      </c>
      <c r="F288" s="11" t="s">
        <v>3494</v>
      </c>
      <c r="G288" s="11" t="s">
        <v>165</v>
      </c>
      <c r="H288" s="11">
        <v>2024</v>
      </c>
      <c r="I288" s="22">
        <f t="shared" si="20"/>
        <v>150</v>
      </c>
      <c r="J288" s="22">
        <v>150</v>
      </c>
      <c r="K288" s="11"/>
      <c r="L288" s="22"/>
      <c r="M288" s="11" t="s">
        <v>350</v>
      </c>
      <c r="N288" s="11" t="s">
        <v>34</v>
      </c>
      <c r="O288" s="11" t="s">
        <v>35</v>
      </c>
      <c r="P288" s="11"/>
    </row>
    <row r="289" s="4" customFormat="1" ht="58" customHeight="1" spans="1:16">
      <c r="A289" s="11" t="s">
        <v>2602</v>
      </c>
      <c r="B289" s="11">
        <v>1</v>
      </c>
      <c r="C289" s="11" t="s">
        <v>24</v>
      </c>
      <c r="D289" s="11" t="s">
        <v>1790</v>
      </c>
      <c r="E289" s="11">
        <v>3</v>
      </c>
      <c r="F289" s="11" t="s">
        <v>3493</v>
      </c>
      <c r="G289" s="11" t="s">
        <v>168</v>
      </c>
      <c r="H289" s="11">
        <v>2024</v>
      </c>
      <c r="I289" s="22">
        <f t="shared" si="20"/>
        <v>150</v>
      </c>
      <c r="J289" s="22">
        <v>150</v>
      </c>
      <c r="K289" s="11"/>
      <c r="L289" s="22"/>
      <c r="M289" s="11" t="s">
        <v>350</v>
      </c>
      <c r="N289" s="11" t="s">
        <v>34</v>
      </c>
      <c r="O289" s="11" t="s">
        <v>35</v>
      </c>
      <c r="P289" s="11"/>
    </row>
    <row r="290" s="4" customFormat="1" ht="58" customHeight="1" spans="1:16">
      <c r="A290" s="11" t="s">
        <v>2584</v>
      </c>
      <c r="B290" s="11">
        <v>1</v>
      </c>
      <c r="C290" s="11" t="s">
        <v>24</v>
      </c>
      <c r="D290" s="11" t="s">
        <v>1790</v>
      </c>
      <c r="E290" s="11">
        <v>3</v>
      </c>
      <c r="F290" s="11" t="s">
        <v>3494</v>
      </c>
      <c r="G290" s="11" t="s">
        <v>162</v>
      </c>
      <c r="H290" s="11">
        <v>2024</v>
      </c>
      <c r="I290" s="22">
        <f t="shared" si="20"/>
        <v>150</v>
      </c>
      <c r="J290" s="22">
        <v>150</v>
      </c>
      <c r="K290" s="22"/>
      <c r="L290" s="22"/>
      <c r="M290" s="11" t="s">
        <v>350</v>
      </c>
      <c r="N290" s="11" t="s">
        <v>34</v>
      </c>
      <c r="O290" s="11" t="s">
        <v>35</v>
      </c>
      <c r="P290" s="11"/>
    </row>
    <row r="291" s="4" customFormat="1" ht="58" customHeight="1" spans="1:16">
      <c r="A291" s="11" t="s">
        <v>2585</v>
      </c>
      <c r="B291" s="11">
        <v>1</v>
      </c>
      <c r="C291" s="11" t="s">
        <v>24</v>
      </c>
      <c r="D291" s="11" t="s">
        <v>1790</v>
      </c>
      <c r="E291" s="11">
        <v>2</v>
      </c>
      <c r="F291" s="11" t="s">
        <v>2605</v>
      </c>
      <c r="G291" s="11" t="s">
        <v>303</v>
      </c>
      <c r="H291" s="11">
        <v>2024</v>
      </c>
      <c r="I291" s="22">
        <f t="shared" si="20"/>
        <v>100</v>
      </c>
      <c r="J291" s="22">
        <v>100</v>
      </c>
      <c r="K291" s="11"/>
      <c r="L291" s="22"/>
      <c r="M291" s="11" t="s">
        <v>350</v>
      </c>
      <c r="N291" s="11" t="s">
        <v>34</v>
      </c>
      <c r="O291" s="11" t="s">
        <v>35</v>
      </c>
      <c r="P291" s="11"/>
    </row>
    <row r="292" s="4" customFormat="1" ht="58" customHeight="1" spans="1:16">
      <c r="A292" s="11" t="s">
        <v>2603</v>
      </c>
      <c r="B292" s="11">
        <v>1</v>
      </c>
      <c r="C292" s="11" t="s">
        <v>24</v>
      </c>
      <c r="D292" s="11" t="s">
        <v>1790</v>
      </c>
      <c r="E292" s="11">
        <v>3</v>
      </c>
      <c r="F292" s="11" t="s">
        <v>3493</v>
      </c>
      <c r="G292" s="11" t="s">
        <v>179</v>
      </c>
      <c r="H292" s="11">
        <v>2024</v>
      </c>
      <c r="I292" s="22">
        <f t="shared" si="20"/>
        <v>150</v>
      </c>
      <c r="J292" s="22">
        <v>150</v>
      </c>
      <c r="K292" s="11"/>
      <c r="L292" s="22"/>
      <c r="M292" s="11" t="s">
        <v>350</v>
      </c>
      <c r="N292" s="11" t="s">
        <v>34</v>
      </c>
      <c r="O292" s="11" t="s">
        <v>35</v>
      </c>
      <c r="P292" s="11"/>
    </row>
    <row r="293" s="4" customFormat="1" ht="58" customHeight="1" spans="1:16">
      <c r="A293" s="11" t="s">
        <v>2586</v>
      </c>
      <c r="B293" s="11">
        <v>1</v>
      </c>
      <c r="C293" s="11" t="s">
        <v>24</v>
      </c>
      <c r="D293" s="11" t="s">
        <v>1790</v>
      </c>
      <c r="E293" s="11">
        <v>3</v>
      </c>
      <c r="F293" s="11" t="s">
        <v>3494</v>
      </c>
      <c r="G293" s="11" t="s">
        <v>182</v>
      </c>
      <c r="H293" s="11">
        <v>2024</v>
      </c>
      <c r="I293" s="22">
        <f t="shared" si="20"/>
        <v>150</v>
      </c>
      <c r="J293" s="22">
        <v>150</v>
      </c>
      <c r="K293" s="11"/>
      <c r="L293" s="22"/>
      <c r="M293" s="11" t="s">
        <v>350</v>
      </c>
      <c r="N293" s="11" t="s">
        <v>34</v>
      </c>
      <c r="O293" s="11" t="s">
        <v>35</v>
      </c>
      <c r="P293" s="11"/>
    </row>
    <row r="294" s="4" customFormat="1" ht="58" customHeight="1" spans="1:16">
      <c r="A294" s="11" t="s">
        <v>2587</v>
      </c>
      <c r="B294" s="11">
        <v>1</v>
      </c>
      <c r="C294" s="11" t="s">
        <v>24</v>
      </c>
      <c r="D294" s="11" t="s">
        <v>1790</v>
      </c>
      <c r="E294" s="11">
        <v>4</v>
      </c>
      <c r="F294" s="11" t="s">
        <v>3495</v>
      </c>
      <c r="G294" s="11" t="s">
        <v>58</v>
      </c>
      <c r="H294" s="11">
        <v>2024</v>
      </c>
      <c r="I294" s="22">
        <f t="shared" si="20"/>
        <v>150</v>
      </c>
      <c r="J294" s="22">
        <v>150</v>
      </c>
      <c r="K294" s="11"/>
      <c r="L294" s="22"/>
      <c r="M294" s="11" t="s">
        <v>350</v>
      </c>
      <c r="N294" s="11" t="s">
        <v>34</v>
      </c>
      <c r="O294" s="11" t="s">
        <v>35</v>
      </c>
      <c r="P294" s="11"/>
    </row>
    <row r="295" s="4" customFormat="1" ht="58" customHeight="1" spans="1:16">
      <c r="A295" s="11" t="s">
        <v>2589</v>
      </c>
      <c r="B295" s="11">
        <v>1</v>
      </c>
      <c r="C295" s="11" t="s">
        <v>24</v>
      </c>
      <c r="D295" s="11" t="s">
        <v>1790</v>
      </c>
      <c r="E295" s="11">
        <v>2</v>
      </c>
      <c r="F295" s="11" t="s">
        <v>2605</v>
      </c>
      <c r="G295" s="11" t="s">
        <v>173</v>
      </c>
      <c r="H295" s="11">
        <v>2024</v>
      </c>
      <c r="I295" s="22">
        <f t="shared" si="20"/>
        <v>100</v>
      </c>
      <c r="J295" s="22">
        <v>100</v>
      </c>
      <c r="K295" s="11"/>
      <c r="L295" s="22"/>
      <c r="M295" s="11" t="s">
        <v>350</v>
      </c>
      <c r="N295" s="11" t="s">
        <v>34</v>
      </c>
      <c r="O295" s="11" t="s">
        <v>35</v>
      </c>
      <c r="P295" s="11"/>
    </row>
    <row r="296" s="4" customFormat="1" ht="58" customHeight="1" spans="1:16">
      <c r="A296" s="11" t="s">
        <v>2590</v>
      </c>
      <c r="B296" s="11">
        <v>1</v>
      </c>
      <c r="C296" s="11" t="s">
        <v>24</v>
      </c>
      <c r="D296" s="11" t="s">
        <v>1790</v>
      </c>
      <c r="E296" s="11">
        <v>3</v>
      </c>
      <c r="F296" s="11" t="s">
        <v>3494</v>
      </c>
      <c r="G296" s="11" t="s">
        <v>176</v>
      </c>
      <c r="H296" s="11">
        <v>2024</v>
      </c>
      <c r="I296" s="22">
        <f t="shared" si="20"/>
        <v>150</v>
      </c>
      <c r="J296" s="22">
        <v>150</v>
      </c>
      <c r="K296" s="11"/>
      <c r="L296" s="22"/>
      <c r="M296" s="11" t="s">
        <v>350</v>
      </c>
      <c r="N296" s="11" t="s">
        <v>34</v>
      </c>
      <c r="O296" s="11" t="s">
        <v>35</v>
      </c>
      <c r="P296" s="11"/>
    </row>
    <row r="297" s="4" customFormat="1" ht="58" customHeight="1" spans="1:16">
      <c r="A297" s="11" t="s">
        <v>2591</v>
      </c>
      <c r="B297" s="11">
        <v>1</v>
      </c>
      <c r="C297" s="11" t="s">
        <v>24</v>
      </c>
      <c r="D297" s="11" t="s">
        <v>1790</v>
      </c>
      <c r="E297" s="11">
        <v>2</v>
      </c>
      <c r="F297" s="11" t="s">
        <v>2605</v>
      </c>
      <c r="G297" s="11" t="s">
        <v>425</v>
      </c>
      <c r="H297" s="11">
        <v>2024</v>
      </c>
      <c r="I297" s="22">
        <f t="shared" si="20"/>
        <v>100</v>
      </c>
      <c r="J297" s="22">
        <v>100</v>
      </c>
      <c r="K297" s="11"/>
      <c r="L297" s="22"/>
      <c r="M297" s="11" t="s">
        <v>350</v>
      </c>
      <c r="N297" s="11" t="s">
        <v>34</v>
      </c>
      <c r="O297" s="11" t="s">
        <v>35</v>
      </c>
      <c r="P297" s="11"/>
    </row>
    <row r="298" s="4" customFormat="1" ht="58" customHeight="1" spans="1:16">
      <c r="A298" s="11" t="s">
        <v>2592</v>
      </c>
      <c r="B298" s="11">
        <v>1</v>
      </c>
      <c r="C298" s="11" t="s">
        <v>24</v>
      </c>
      <c r="D298" s="11" t="s">
        <v>1790</v>
      </c>
      <c r="E298" s="11">
        <v>2</v>
      </c>
      <c r="F298" s="11" t="s">
        <v>2605</v>
      </c>
      <c r="G298" s="11" t="s">
        <v>257</v>
      </c>
      <c r="H298" s="11">
        <v>2024</v>
      </c>
      <c r="I298" s="22">
        <f t="shared" si="20"/>
        <v>100</v>
      </c>
      <c r="J298" s="22">
        <v>100</v>
      </c>
      <c r="K298" s="11"/>
      <c r="L298" s="22"/>
      <c r="M298" s="11" t="s">
        <v>350</v>
      </c>
      <c r="N298" s="11" t="s">
        <v>34</v>
      </c>
      <c r="O298" s="11" t="s">
        <v>35</v>
      </c>
      <c r="P298" s="11"/>
    </row>
    <row r="299" s="4" customFormat="1" ht="58" customHeight="1" spans="1:16">
      <c r="A299" s="11" t="s">
        <v>2595</v>
      </c>
      <c r="B299" s="11">
        <v>1</v>
      </c>
      <c r="C299" s="11" t="s">
        <v>24</v>
      </c>
      <c r="D299" s="11" t="s">
        <v>1790</v>
      </c>
      <c r="E299" s="11">
        <v>4</v>
      </c>
      <c r="F299" s="11" t="s">
        <v>2596</v>
      </c>
      <c r="G299" s="11" t="s">
        <v>32</v>
      </c>
      <c r="H299" s="11">
        <v>2024</v>
      </c>
      <c r="I299" s="22">
        <f t="shared" si="20"/>
        <v>600</v>
      </c>
      <c r="J299" s="22"/>
      <c r="K299" s="22">
        <v>600</v>
      </c>
      <c r="L299" s="22"/>
      <c r="M299" s="11" t="s">
        <v>350</v>
      </c>
      <c r="N299" s="11" t="s">
        <v>34</v>
      </c>
      <c r="O299" s="11" t="s">
        <v>35</v>
      </c>
      <c r="P299" s="11"/>
    </row>
    <row r="300" s="4" customFormat="1" ht="58" customHeight="1" spans="1:16">
      <c r="A300" s="11" t="s">
        <v>2597</v>
      </c>
      <c r="B300" s="11">
        <v>1</v>
      </c>
      <c r="C300" s="11" t="s">
        <v>24</v>
      </c>
      <c r="D300" s="11" t="s">
        <v>1790</v>
      </c>
      <c r="E300" s="11">
        <v>2</v>
      </c>
      <c r="F300" s="11" t="s">
        <v>2598</v>
      </c>
      <c r="G300" s="11" t="s">
        <v>162</v>
      </c>
      <c r="H300" s="11">
        <v>2024</v>
      </c>
      <c r="I300" s="22">
        <f t="shared" si="20"/>
        <v>600</v>
      </c>
      <c r="J300" s="22"/>
      <c r="K300" s="22">
        <v>600</v>
      </c>
      <c r="L300" s="22"/>
      <c r="M300" s="11" t="s">
        <v>350</v>
      </c>
      <c r="N300" s="11" t="s">
        <v>34</v>
      </c>
      <c r="O300" s="11" t="s">
        <v>35</v>
      </c>
      <c r="P300" s="11"/>
    </row>
    <row r="301" s="3" customFormat="1" ht="58" customHeight="1" spans="1:16">
      <c r="A301" s="10" t="s">
        <v>2608</v>
      </c>
      <c r="B301" s="10">
        <f>B302+B303+B304+B305+B311+B312</f>
        <v>5</v>
      </c>
      <c r="C301" s="10" t="s">
        <v>20</v>
      </c>
      <c r="D301" s="10" t="s">
        <v>20</v>
      </c>
      <c r="E301" s="10" t="s">
        <v>20</v>
      </c>
      <c r="F301" s="10" t="s">
        <v>20</v>
      </c>
      <c r="G301" s="10" t="s">
        <v>20</v>
      </c>
      <c r="H301" s="10" t="s">
        <v>20</v>
      </c>
      <c r="I301" s="20">
        <f t="shared" si="20"/>
        <v>1000</v>
      </c>
      <c r="J301" s="20">
        <f>J302+J303+J304+J305+J311+J312</f>
        <v>0</v>
      </c>
      <c r="K301" s="20">
        <f>K302+K303+K304+K305+K311+K312</f>
        <v>1000</v>
      </c>
      <c r="L301" s="20">
        <f>L302+L303+L304+L305+L311+L312</f>
        <v>0</v>
      </c>
      <c r="M301" s="10" t="s">
        <v>20</v>
      </c>
      <c r="N301" s="10"/>
      <c r="O301" s="10"/>
      <c r="P301" s="10"/>
    </row>
    <row r="302" s="3" customFormat="1" ht="58" customHeight="1" spans="1:16">
      <c r="A302" s="26" t="s">
        <v>2609</v>
      </c>
      <c r="B302" s="11"/>
      <c r="C302" s="11" t="s">
        <v>20</v>
      </c>
      <c r="D302" s="11" t="s">
        <v>245</v>
      </c>
      <c r="E302" s="11" t="s">
        <v>20</v>
      </c>
      <c r="F302" s="11" t="s">
        <v>20</v>
      </c>
      <c r="G302" s="11" t="s">
        <v>20</v>
      </c>
      <c r="H302" s="11" t="s">
        <v>20</v>
      </c>
      <c r="I302" s="22">
        <f t="shared" si="20"/>
        <v>0</v>
      </c>
      <c r="J302" s="22"/>
      <c r="K302" s="22"/>
      <c r="L302" s="22"/>
      <c r="M302" s="11"/>
      <c r="N302" s="11"/>
      <c r="O302" s="11"/>
      <c r="P302" s="11"/>
    </row>
    <row r="303" s="3" customFormat="1" ht="58" customHeight="1" spans="1:16">
      <c r="A303" s="26" t="s">
        <v>2610</v>
      </c>
      <c r="B303" s="11"/>
      <c r="C303" s="11" t="s">
        <v>20</v>
      </c>
      <c r="D303" s="11" t="s">
        <v>245</v>
      </c>
      <c r="E303" s="11" t="s">
        <v>20</v>
      </c>
      <c r="F303" s="11" t="s">
        <v>20</v>
      </c>
      <c r="G303" s="11" t="s">
        <v>20</v>
      </c>
      <c r="H303" s="11" t="s">
        <v>20</v>
      </c>
      <c r="I303" s="22">
        <f t="shared" si="20"/>
        <v>0</v>
      </c>
      <c r="J303" s="22"/>
      <c r="K303" s="22"/>
      <c r="L303" s="22"/>
      <c r="M303" s="11"/>
      <c r="N303" s="11"/>
      <c r="O303" s="11"/>
      <c r="P303" s="11"/>
    </row>
    <row r="304" s="3" customFormat="1" ht="58" customHeight="1" spans="1:16">
      <c r="A304" s="26" t="s">
        <v>2614</v>
      </c>
      <c r="B304" s="11"/>
      <c r="C304" s="11" t="s">
        <v>20</v>
      </c>
      <c r="D304" s="11" t="s">
        <v>245</v>
      </c>
      <c r="E304" s="11" t="s">
        <v>20</v>
      </c>
      <c r="F304" s="11" t="s">
        <v>20</v>
      </c>
      <c r="G304" s="11" t="s">
        <v>20</v>
      </c>
      <c r="H304" s="11" t="s">
        <v>20</v>
      </c>
      <c r="I304" s="22">
        <f t="shared" si="20"/>
        <v>0</v>
      </c>
      <c r="J304" s="22"/>
      <c r="K304" s="22"/>
      <c r="L304" s="22"/>
      <c r="M304" s="11"/>
      <c r="N304" s="11"/>
      <c r="O304" s="11"/>
      <c r="P304" s="11"/>
    </row>
    <row r="305" s="3" customFormat="1" ht="58" customHeight="1" spans="1:16">
      <c r="A305" s="26" t="s">
        <v>2615</v>
      </c>
      <c r="B305" s="11">
        <f>B306+B307+B308+B309+B310</f>
        <v>5</v>
      </c>
      <c r="C305" s="11" t="s">
        <v>20</v>
      </c>
      <c r="D305" s="11" t="s">
        <v>20</v>
      </c>
      <c r="E305" s="11" t="s">
        <v>20</v>
      </c>
      <c r="F305" s="11" t="s">
        <v>20</v>
      </c>
      <c r="G305" s="11" t="s">
        <v>20</v>
      </c>
      <c r="H305" s="11" t="s">
        <v>20</v>
      </c>
      <c r="I305" s="22">
        <f t="shared" si="20"/>
        <v>1000</v>
      </c>
      <c r="J305" s="11">
        <f>J306+J307+J308+J309+J310</f>
        <v>0</v>
      </c>
      <c r="K305" s="11">
        <f>K306+K307+K308+K309+K310</f>
        <v>1000</v>
      </c>
      <c r="L305" s="11">
        <f>L306+L307+L308+L309+L310</f>
        <v>0</v>
      </c>
      <c r="M305" s="11"/>
      <c r="N305" s="11"/>
      <c r="O305" s="11"/>
      <c r="P305" s="11"/>
    </row>
    <row r="306" s="4" customFormat="1" ht="58" customHeight="1" spans="1:16">
      <c r="A306" s="11" t="s">
        <v>2620</v>
      </c>
      <c r="B306" s="11">
        <v>1</v>
      </c>
      <c r="C306" s="11" t="s">
        <v>24</v>
      </c>
      <c r="D306" s="11" t="s">
        <v>245</v>
      </c>
      <c r="E306" s="11">
        <v>1</v>
      </c>
      <c r="F306" s="11" t="s">
        <v>2621</v>
      </c>
      <c r="G306" s="11" t="s">
        <v>229</v>
      </c>
      <c r="H306" s="11">
        <v>2024</v>
      </c>
      <c r="I306" s="22">
        <f t="shared" si="20"/>
        <v>200</v>
      </c>
      <c r="J306" s="22"/>
      <c r="K306" s="22">
        <v>200</v>
      </c>
      <c r="L306" s="22"/>
      <c r="M306" s="11" t="s">
        <v>2619</v>
      </c>
      <c r="N306" s="11" t="s">
        <v>34</v>
      </c>
      <c r="O306" s="11" t="s">
        <v>35</v>
      </c>
      <c r="P306" s="11"/>
    </row>
    <row r="307" s="4" customFormat="1" ht="58" customHeight="1" spans="1:16">
      <c r="A307" s="11" t="s">
        <v>2622</v>
      </c>
      <c r="B307" s="11">
        <v>1</v>
      </c>
      <c r="C307" s="11" t="s">
        <v>24</v>
      </c>
      <c r="D307" s="11" t="s">
        <v>245</v>
      </c>
      <c r="E307" s="11">
        <v>1</v>
      </c>
      <c r="F307" s="11" t="s">
        <v>2623</v>
      </c>
      <c r="G307" s="11" t="s">
        <v>32</v>
      </c>
      <c r="H307" s="11">
        <v>2024</v>
      </c>
      <c r="I307" s="22">
        <f t="shared" si="20"/>
        <v>200</v>
      </c>
      <c r="J307" s="22"/>
      <c r="K307" s="22">
        <v>200</v>
      </c>
      <c r="L307" s="22"/>
      <c r="M307" s="11" t="s">
        <v>2619</v>
      </c>
      <c r="N307" s="11" t="s">
        <v>34</v>
      </c>
      <c r="O307" s="11" t="s">
        <v>35</v>
      </c>
      <c r="P307" s="11"/>
    </row>
    <row r="308" s="4" customFormat="1" ht="58" customHeight="1" spans="1:16">
      <c r="A308" s="11" t="s">
        <v>2624</v>
      </c>
      <c r="B308" s="11">
        <v>1</v>
      </c>
      <c r="C308" s="11" t="s">
        <v>24</v>
      </c>
      <c r="D308" s="11" t="s">
        <v>245</v>
      </c>
      <c r="E308" s="11">
        <v>1</v>
      </c>
      <c r="F308" s="11" t="s">
        <v>2625</v>
      </c>
      <c r="G308" s="11" t="s">
        <v>425</v>
      </c>
      <c r="H308" s="11">
        <v>2024</v>
      </c>
      <c r="I308" s="22">
        <f t="shared" si="20"/>
        <v>200</v>
      </c>
      <c r="J308" s="22"/>
      <c r="K308" s="22">
        <v>200</v>
      </c>
      <c r="L308" s="22"/>
      <c r="M308" s="11" t="s">
        <v>2619</v>
      </c>
      <c r="N308" s="11" t="s">
        <v>34</v>
      </c>
      <c r="O308" s="11" t="s">
        <v>35</v>
      </c>
      <c r="P308" s="11"/>
    </row>
    <row r="309" s="4" customFormat="1" ht="58" customHeight="1" spans="1:16">
      <c r="A309" s="11" t="s">
        <v>2626</v>
      </c>
      <c r="B309" s="11">
        <v>1</v>
      </c>
      <c r="C309" s="11" t="s">
        <v>24</v>
      </c>
      <c r="D309" s="11" t="s">
        <v>245</v>
      </c>
      <c r="E309" s="11">
        <v>1</v>
      </c>
      <c r="F309" s="11" t="s">
        <v>2627</v>
      </c>
      <c r="G309" s="11" t="s">
        <v>162</v>
      </c>
      <c r="H309" s="11">
        <v>2024</v>
      </c>
      <c r="I309" s="22">
        <f t="shared" si="20"/>
        <v>200</v>
      </c>
      <c r="J309" s="22"/>
      <c r="K309" s="22">
        <v>200</v>
      </c>
      <c r="L309" s="22"/>
      <c r="M309" s="11" t="s">
        <v>2619</v>
      </c>
      <c r="N309" s="11" t="s">
        <v>34</v>
      </c>
      <c r="O309" s="11" t="s">
        <v>35</v>
      </c>
      <c r="P309" s="11"/>
    </row>
    <row r="310" s="4" customFormat="1" ht="58" customHeight="1" spans="1:16">
      <c r="A310" s="11" t="s">
        <v>2628</v>
      </c>
      <c r="B310" s="11">
        <v>1</v>
      </c>
      <c r="C310" s="11" t="s">
        <v>24</v>
      </c>
      <c r="D310" s="11" t="s">
        <v>245</v>
      </c>
      <c r="E310" s="11">
        <v>1</v>
      </c>
      <c r="F310" s="11" t="s">
        <v>2629</v>
      </c>
      <c r="G310" s="11" t="s">
        <v>159</v>
      </c>
      <c r="H310" s="11">
        <v>2024</v>
      </c>
      <c r="I310" s="22">
        <f t="shared" si="20"/>
        <v>200</v>
      </c>
      <c r="J310" s="22"/>
      <c r="K310" s="22">
        <v>200</v>
      </c>
      <c r="L310" s="22"/>
      <c r="M310" s="11" t="s">
        <v>2619</v>
      </c>
      <c r="N310" s="11" t="s">
        <v>34</v>
      </c>
      <c r="O310" s="11" t="s">
        <v>35</v>
      </c>
      <c r="P310" s="11"/>
    </row>
    <row r="311" s="3" customFormat="1" ht="58" customHeight="1" spans="1:16">
      <c r="A311" s="26" t="s">
        <v>2630</v>
      </c>
      <c r="B311" s="11"/>
      <c r="C311" s="11" t="s">
        <v>20</v>
      </c>
      <c r="D311" s="11" t="s">
        <v>20</v>
      </c>
      <c r="E311" s="11" t="s">
        <v>20</v>
      </c>
      <c r="F311" s="11" t="s">
        <v>20</v>
      </c>
      <c r="G311" s="11" t="s">
        <v>20</v>
      </c>
      <c r="H311" s="11" t="s">
        <v>20</v>
      </c>
      <c r="I311" s="22">
        <f t="shared" si="20"/>
        <v>0</v>
      </c>
      <c r="J311" s="22"/>
      <c r="K311" s="22"/>
      <c r="L311" s="22"/>
      <c r="M311" s="11"/>
      <c r="N311" s="11" t="s">
        <v>34</v>
      </c>
      <c r="O311" s="11" t="s">
        <v>35</v>
      </c>
      <c r="P311" s="11"/>
    </row>
    <row r="312" s="3" customFormat="1" ht="58" customHeight="1" spans="1:16">
      <c r="A312" s="26" t="s">
        <v>2631</v>
      </c>
      <c r="B312" s="11"/>
      <c r="C312" s="11" t="s">
        <v>20</v>
      </c>
      <c r="D312" s="11" t="s">
        <v>20</v>
      </c>
      <c r="E312" s="11" t="s">
        <v>20</v>
      </c>
      <c r="F312" s="11" t="s">
        <v>20</v>
      </c>
      <c r="G312" s="11" t="s">
        <v>20</v>
      </c>
      <c r="H312" s="11" t="s">
        <v>20</v>
      </c>
      <c r="I312" s="22">
        <f t="shared" si="20"/>
        <v>0</v>
      </c>
      <c r="J312" s="22"/>
      <c r="K312" s="22"/>
      <c r="L312" s="22"/>
      <c r="M312" s="11"/>
      <c r="N312" s="11"/>
      <c r="O312" s="11"/>
      <c r="P312" s="11"/>
    </row>
    <row r="313" s="3" customFormat="1" ht="58" customHeight="1" spans="1:16">
      <c r="A313" s="10" t="s">
        <v>2637</v>
      </c>
      <c r="B313" s="10">
        <f>B314+B327+B337+B348</f>
        <v>91</v>
      </c>
      <c r="C313" s="10" t="s">
        <v>20</v>
      </c>
      <c r="D313" s="10" t="s">
        <v>20</v>
      </c>
      <c r="E313" s="10" t="s">
        <v>20</v>
      </c>
      <c r="F313" s="10" t="s">
        <v>20</v>
      </c>
      <c r="G313" s="10" t="s">
        <v>20</v>
      </c>
      <c r="H313" s="10" t="s">
        <v>20</v>
      </c>
      <c r="I313" s="20">
        <f t="shared" si="20"/>
        <v>3253.29</v>
      </c>
      <c r="J313" s="20">
        <f>J314+J327+J337+J348</f>
        <v>1503.3</v>
      </c>
      <c r="K313" s="20">
        <f>K314+K327+K337+K348</f>
        <v>1749.99</v>
      </c>
      <c r="L313" s="20">
        <f>L314+L327+L337+L348</f>
        <v>0</v>
      </c>
      <c r="M313" s="10" t="s">
        <v>20</v>
      </c>
      <c r="N313" s="10"/>
      <c r="O313" s="10"/>
      <c r="P313" s="10"/>
    </row>
    <row r="314" s="3" customFormat="1" ht="58" customHeight="1" spans="1:16">
      <c r="A314" s="11" t="s">
        <v>2638</v>
      </c>
      <c r="B314" s="11">
        <f>SUM(B315:B326)</f>
        <v>12</v>
      </c>
      <c r="C314" s="11" t="s">
        <v>20</v>
      </c>
      <c r="D314" s="11" t="s">
        <v>20</v>
      </c>
      <c r="E314" s="11" t="s">
        <v>20</v>
      </c>
      <c r="F314" s="11" t="s">
        <v>20</v>
      </c>
      <c r="G314" s="11" t="s">
        <v>20</v>
      </c>
      <c r="H314" s="11" t="s">
        <v>20</v>
      </c>
      <c r="I314" s="11">
        <f t="shared" si="20"/>
        <v>60.8</v>
      </c>
      <c r="J314" s="11">
        <f>SUM(J315:J326)</f>
        <v>0</v>
      </c>
      <c r="K314" s="11">
        <f>SUM(K315:K326)</f>
        <v>60.8</v>
      </c>
      <c r="L314" s="11">
        <f>SUM(L315:L326)</f>
        <v>0</v>
      </c>
      <c r="M314" s="11" t="s">
        <v>20</v>
      </c>
      <c r="N314" s="11" t="s">
        <v>42</v>
      </c>
      <c r="O314" s="11" t="s">
        <v>35</v>
      </c>
      <c r="P314" s="11"/>
    </row>
    <row r="315" s="4" customFormat="1" ht="58" customHeight="1" spans="1:16">
      <c r="A315" s="11" t="s">
        <v>3496</v>
      </c>
      <c r="B315" s="11">
        <v>1</v>
      </c>
      <c r="C315" s="11" t="s">
        <v>24</v>
      </c>
      <c r="D315" s="11" t="s">
        <v>78</v>
      </c>
      <c r="E315" s="11">
        <v>4</v>
      </c>
      <c r="F315" s="11" t="s">
        <v>3497</v>
      </c>
      <c r="G315" s="11" t="s">
        <v>32</v>
      </c>
      <c r="H315" s="11">
        <v>2024</v>
      </c>
      <c r="I315" s="22">
        <f t="shared" si="20"/>
        <v>6.4</v>
      </c>
      <c r="J315" s="22"/>
      <c r="K315" s="22">
        <v>6.4</v>
      </c>
      <c r="L315" s="22"/>
      <c r="M315" s="11" t="s">
        <v>1884</v>
      </c>
      <c r="N315" s="11" t="s">
        <v>42</v>
      </c>
      <c r="O315" s="11" t="s">
        <v>35</v>
      </c>
      <c r="P315" s="11"/>
    </row>
    <row r="316" s="4" customFormat="1" ht="58" customHeight="1" spans="1:16">
      <c r="A316" s="11" t="s">
        <v>3498</v>
      </c>
      <c r="B316" s="11">
        <v>1</v>
      </c>
      <c r="C316" s="11" t="s">
        <v>24</v>
      </c>
      <c r="D316" s="11" t="s">
        <v>78</v>
      </c>
      <c r="E316" s="11">
        <v>3</v>
      </c>
      <c r="F316" s="11" t="s">
        <v>3499</v>
      </c>
      <c r="G316" s="11" t="s">
        <v>194</v>
      </c>
      <c r="H316" s="11">
        <v>2024</v>
      </c>
      <c r="I316" s="22">
        <f t="shared" ref="I316:I326" si="21">J316+K316+L316</f>
        <v>4.8</v>
      </c>
      <c r="J316" s="22"/>
      <c r="K316" s="22">
        <v>4.8</v>
      </c>
      <c r="L316" s="22"/>
      <c r="M316" s="11" t="s">
        <v>1884</v>
      </c>
      <c r="N316" s="11" t="s">
        <v>42</v>
      </c>
      <c r="O316" s="11" t="s">
        <v>35</v>
      </c>
      <c r="P316" s="11"/>
    </row>
    <row r="317" s="4" customFormat="1" ht="58" customHeight="1" spans="1:16">
      <c r="A317" s="11" t="s">
        <v>3500</v>
      </c>
      <c r="B317" s="11">
        <v>1</v>
      </c>
      <c r="C317" s="11" t="s">
        <v>24</v>
      </c>
      <c r="D317" s="11" t="s">
        <v>78</v>
      </c>
      <c r="E317" s="11">
        <v>4</v>
      </c>
      <c r="F317" s="11" t="s">
        <v>3497</v>
      </c>
      <c r="G317" s="11" t="s">
        <v>159</v>
      </c>
      <c r="H317" s="11">
        <v>2024</v>
      </c>
      <c r="I317" s="22">
        <f t="shared" si="21"/>
        <v>6.4</v>
      </c>
      <c r="J317" s="22"/>
      <c r="K317" s="22">
        <v>6.4</v>
      </c>
      <c r="L317" s="22"/>
      <c r="M317" s="11" t="s">
        <v>1884</v>
      </c>
      <c r="N317" s="11" t="s">
        <v>42</v>
      </c>
      <c r="O317" s="11" t="s">
        <v>35</v>
      </c>
      <c r="P317" s="11"/>
    </row>
    <row r="318" s="4" customFormat="1" ht="58" customHeight="1" spans="1:16">
      <c r="A318" s="11" t="s">
        <v>3501</v>
      </c>
      <c r="B318" s="11">
        <v>1</v>
      </c>
      <c r="C318" s="11" t="s">
        <v>24</v>
      </c>
      <c r="D318" s="11" t="s">
        <v>78</v>
      </c>
      <c r="E318" s="11">
        <v>3</v>
      </c>
      <c r="F318" s="11" t="s">
        <v>3499</v>
      </c>
      <c r="G318" s="11" t="s">
        <v>191</v>
      </c>
      <c r="H318" s="11">
        <v>2024</v>
      </c>
      <c r="I318" s="22">
        <f t="shared" si="21"/>
        <v>4.8</v>
      </c>
      <c r="J318" s="22"/>
      <c r="K318" s="22">
        <v>4.8</v>
      </c>
      <c r="L318" s="22"/>
      <c r="M318" s="11" t="s">
        <v>1884</v>
      </c>
      <c r="N318" s="11" t="s">
        <v>42</v>
      </c>
      <c r="O318" s="11" t="s">
        <v>35</v>
      </c>
      <c r="P318" s="11"/>
    </row>
    <row r="319" s="4" customFormat="1" ht="58" customHeight="1" spans="1:16">
      <c r="A319" s="11" t="s">
        <v>3502</v>
      </c>
      <c r="B319" s="11">
        <v>1</v>
      </c>
      <c r="C319" s="11" t="s">
        <v>24</v>
      </c>
      <c r="D319" s="11" t="s">
        <v>78</v>
      </c>
      <c r="E319" s="11">
        <v>3</v>
      </c>
      <c r="F319" s="11" t="s">
        <v>3499</v>
      </c>
      <c r="G319" s="11" t="s">
        <v>188</v>
      </c>
      <c r="H319" s="11">
        <v>2024</v>
      </c>
      <c r="I319" s="22">
        <f t="shared" si="21"/>
        <v>4.8</v>
      </c>
      <c r="J319" s="22"/>
      <c r="K319" s="22">
        <v>4.8</v>
      </c>
      <c r="L319" s="22"/>
      <c r="M319" s="11" t="s">
        <v>1884</v>
      </c>
      <c r="N319" s="11" t="s">
        <v>42</v>
      </c>
      <c r="O319" s="11" t="s">
        <v>35</v>
      </c>
      <c r="P319" s="11"/>
    </row>
    <row r="320" s="4" customFormat="1" ht="58" customHeight="1" spans="1:16">
      <c r="A320" s="11" t="s">
        <v>3503</v>
      </c>
      <c r="B320" s="11">
        <v>1</v>
      </c>
      <c r="C320" s="11" t="s">
        <v>24</v>
      </c>
      <c r="D320" s="11" t="s">
        <v>78</v>
      </c>
      <c r="E320" s="11">
        <v>3</v>
      </c>
      <c r="F320" s="11" t="s">
        <v>3499</v>
      </c>
      <c r="G320" s="11" t="s">
        <v>58</v>
      </c>
      <c r="H320" s="11">
        <v>2024</v>
      </c>
      <c r="I320" s="22">
        <f t="shared" si="21"/>
        <v>4.8</v>
      </c>
      <c r="J320" s="22"/>
      <c r="K320" s="22">
        <v>4.8</v>
      </c>
      <c r="L320" s="22"/>
      <c r="M320" s="11" t="s">
        <v>1884</v>
      </c>
      <c r="N320" s="11" t="s">
        <v>42</v>
      </c>
      <c r="O320" s="11" t="s">
        <v>35</v>
      </c>
      <c r="P320" s="11"/>
    </row>
    <row r="321" s="4" customFormat="1" ht="58" customHeight="1" spans="1:16">
      <c r="A321" s="11" t="s">
        <v>3504</v>
      </c>
      <c r="B321" s="11">
        <v>1</v>
      </c>
      <c r="C321" s="11" t="s">
        <v>24</v>
      </c>
      <c r="D321" s="11" t="s">
        <v>78</v>
      </c>
      <c r="E321" s="11">
        <v>2</v>
      </c>
      <c r="F321" s="11" t="s">
        <v>3505</v>
      </c>
      <c r="G321" s="11" t="s">
        <v>165</v>
      </c>
      <c r="H321" s="11">
        <v>2024</v>
      </c>
      <c r="I321" s="22">
        <f t="shared" si="21"/>
        <v>3.2</v>
      </c>
      <c r="J321" s="22"/>
      <c r="K321" s="22">
        <v>3.2</v>
      </c>
      <c r="L321" s="22"/>
      <c r="M321" s="11" t="s">
        <v>1884</v>
      </c>
      <c r="N321" s="11" t="s">
        <v>42</v>
      </c>
      <c r="O321" s="11" t="s">
        <v>35</v>
      </c>
      <c r="P321" s="11"/>
    </row>
    <row r="322" s="4" customFormat="1" ht="58" customHeight="1" spans="1:16">
      <c r="A322" s="11" t="s">
        <v>3506</v>
      </c>
      <c r="B322" s="11">
        <v>1</v>
      </c>
      <c r="C322" s="11" t="s">
        <v>24</v>
      </c>
      <c r="D322" s="11" t="s">
        <v>78</v>
      </c>
      <c r="E322" s="11">
        <v>4</v>
      </c>
      <c r="F322" s="11" t="s">
        <v>3497</v>
      </c>
      <c r="G322" s="11" t="s">
        <v>182</v>
      </c>
      <c r="H322" s="11">
        <v>2024</v>
      </c>
      <c r="I322" s="22">
        <f t="shared" si="21"/>
        <v>6.4</v>
      </c>
      <c r="J322" s="22"/>
      <c r="K322" s="22">
        <v>6.4</v>
      </c>
      <c r="L322" s="22"/>
      <c r="M322" s="11" t="s">
        <v>1884</v>
      </c>
      <c r="N322" s="11" t="s">
        <v>42</v>
      </c>
      <c r="O322" s="11" t="s">
        <v>35</v>
      </c>
      <c r="P322" s="11"/>
    </row>
    <row r="323" s="4" customFormat="1" ht="58" customHeight="1" spans="1:16">
      <c r="A323" s="11" t="s">
        <v>3507</v>
      </c>
      <c r="B323" s="11">
        <v>1</v>
      </c>
      <c r="C323" s="11" t="s">
        <v>24</v>
      </c>
      <c r="D323" s="11" t="s">
        <v>78</v>
      </c>
      <c r="E323" s="11">
        <v>3</v>
      </c>
      <c r="F323" s="11" t="s">
        <v>3499</v>
      </c>
      <c r="G323" s="11" t="s">
        <v>173</v>
      </c>
      <c r="H323" s="11">
        <v>2024</v>
      </c>
      <c r="I323" s="22">
        <f t="shared" si="21"/>
        <v>4.8</v>
      </c>
      <c r="J323" s="22"/>
      <c r="K323" s="22">
        <v>4.8</v>
      </c>
      <c r="L323" s="22"/>
      <c r="M323" s="11" t="s">
        <v>1884</v>
      </c>
      <c r="N323" s="11" t="s">
        <v>42</v>
      </c>
      <c r="O323" s="11" t="s">
        <v>35</v>
      </c>
      <c r="P323" s="11"/>
    </row>
    <row r="324" s="4" customFormat="1" ht="58" customHeight="1" spans="1:16">
      <c r="A324" s="11" t="s">
        <v>3508</v>
      </c>
      <c r="B324" s="11">
        <v>1</v>
      </c>
      <c r="C324" s="11" t="s">
        <v>24</v>
      </c>
      <c r="D324" s="11" t="s">
        <v>78</v>
      </c>
      <c r="E324" s="11">
        <v>3</v>
      </c>
      <c r="F324" s="11" t="s">
        <v>3499</v>
      </c>
      <c r="G324" s="11" t="s">
        <v>185</v>
      </c>
      <c r="H324" s="11">
        <v>2024</v>
      </c>
      <c r="I324" s="22">
        <f t="shared" si="21"/>
        <v>4.8</v>
      </c>
      <c r="J324" s="22"/>
      <c r="K324" s="22">
        <v>4.8</v>
      </c>
      <c r="L324" s="22"/>
      <c r="M324" s="11" t="s">
        <v>1884</v>
      </c>
      <c r="N324" s="11" t="s">
        <v>42</v>
      </c>
      <c r="O324" s="11" t="s">
        <v>35</v>
      </c>
      <c r="P324" s="11"/>
    </row>
    <row r="325" s="4" customFormat="1" ht="58" customHeight="1" spans="1:16">
      <c r="A325" s="11" t="s">
        <v>3509</v>
      </c>
      <c r="B325" s="11">
        <v>1</v>
      </c>
      <c r="C325" s="11" t="s">
        <v>24</v>
      </c>
      <c r="D325" s="11" t="s">
        <v>78</v>
      </c>
      <c r="E325" s="11">
        <v>2</v>
      </c>
      <c r="F325" s="11" t="s">
        <v>3505</v>
      </c>
      <c r="G325" s="11" t="s">
        <v>425</v>
      </c>
      <c r="H325" s="11">
        <v>2024</v>
      </c>
      <c r="I325" s="22">
        <f t="shared" si="21"/>
        <v>3.2</v>
      </c>
      <c r="J325" s="22"/>
      <c r="K325" s="22">
        <v>3.2</v>
      </c>
      <c r="L325" s="22"/>
      <c r="M325" s="11" t="s">
        <v>1884</v>
      </c>
      <c r="N325" s="11" t="s">
        <v>42</v>
      </c>
      <c r="O325" s="11" t="s">
        <v>35</v>
      </c>
      <c r="P325" s="11"/>
    </row>
    <row r="326" s="4" customFormat="1" ht="58" customHeight="1" spans="1:16">
      <c r="A326" s="11" t="s">
        <v>3510</v>
      </c>
      <c r="B326" s="11">
        <v>1</v>
      </c>
      <c r="C326" s="11" t="s">
        <v>24</v>
      </c>
      <c r="D326" s="11" t="s">
        <v>78</v>
      </c>
      <c r="E326" s="12">
        <v>4</v>
      </c>
      <c r="F326" s="11" t="s">
        <v>3497</v>
      </c>
      <c r="G326" s="11" t="s">
        <v>229</v>
      </c>
      <c r="H326" s="11">
        <v>2024</v>
      </c>
      <c r="I326" s="22">
        <f t="shared" si="21"/>
        <v>6.4</v>
      </c>
      <c r="J326" s="22"/>
      <c r="K326" s="22">
        <v>6.4</v>
      </c>
      <c r="L326" s="22"/>
      <c r="M326" s="11" t="s">
        <v>1884</v>
      </c>
      <c r="N326" s="11" t="s">
        <v>42</v>
      </c>
      <c r="O326" s="11" t="s">
        <v>35</v>
      </c>
      <c r="P326" s="11"/>
    </row>
    <row r="327" s="3" customFormat="1" ht="58" customHeight="1" spans="1:16">
      <c r="A327" s="11" t="s">
        <v>2701</v>
      </c>
      <c r="B327" s="11">
        <f>B328+B335+B336</f>
        <v>3</v>
      </c>
      <c r="C327" s="11" t="s">
        <v>20</v>
      </c>
      <c r="D327" s="11" t="s">
        <v>20</v>
      </c>
      <c r="E327" s="11" t="s">
        <v>20</v>
      </c>
      <c r="F327" s="11" t="s">
        <v>20</v>
      </c>
      <c r="G327" s="11" t="s">
        <v>20</v>
      </c>
      <c r="H327" s="11" t="s">
        <v>20</v>
      </c>
      <c r="I327" s="11">
        <f>I328+I335+I336</f>
        <v>1503.3</v>
      </c>
      <c r="J327" s="22">
        <f t="shared" ref="I327:L327" si="22">J328+J335+J336</f>
        <v>1503.3</v>
      </c>
      <c r="K327" s="22">
        <f t="shared" si="22"/>
        <v>0</v>
      </c>
      <c r="L327" s="22">
        <f t="shared" si="22"/>
        <v>0</v>
      </c>
      <c r="M327" s="11" t="s">
        <v>20</v>
      </c>
      <c r="N327" s="11"/>
      <c r="O327" s="11"/>
      <c r="P327" s="11"/>
    </row>
    <row r="328" s="3" customFormat="1" ht="58" customHeight="1" spans="1:16">
      <c r="A328" s="26" t="s">
        <v>2702</v>
      </c>
      <c r="B328" s="11">
        <f>B329+B331+B333</f>
        <v>3</v>
      </c>
      <c r="C328" s="11" t="s">
        <v>20</v>
      </c>
      <c r="D328" s="11" t="s">
        <v>20</v>
      </c>
      <c r="E328" s="11" t="s">
        <v>20</v>
      </c>
      <c r="F328" s="11" t="s">
        <v>20</v>
      </c>
      <c r="G328" s="11" t="s">
        <v>20</v>
      </c>
      <c r="H328" s="11" t="s">
        <v>20</v>
      </c>
      <c r="I328" s="22">
        <f t="shared" ref="I328:L328" si="23">I329+I331+I333</f>
        <v>1503.3</v>
      </c>
      <c r="J328" s="22">
        <f t="shared" si="23"/>
        <v>1503.3</v>
      </c>
      <c r="K328" s="22">
        <f t="shared" si="23"/>
        <v>0</v>
      </c>
      <c r="L328" s="22">
        <f t="shared" si="23"/>
        <v>0</v>
      </c>
      <c r="M328" s="11"/>
      <c r="N328" s="11" t="s">
        <v>34</v>
      </c>
      <c r="O328" s="11" t="s">
        <v>35</v>
      </c>
      <c r="P328" s="11"/>
    </row>
    <row r="329" s="2" customFormat="1" ht="58" customHeight="1" spans="1:16">
      <c r="A329" s="26" t="s">
        <v>2704</v>
      </c>
      <c r="B329" s="11">
        <f>B330</f>
        <v>1</v>
      </c>
      <c r="C329" s="12" t="s">
        <v>20</v>
      </c>
      <c r="D329" s="12" t="s">
        <v>20</v>
      </c>
      <c r="E329" s="12" t="s">
        <v>20</v>
      </c>
      <c r="F329" s="12" t="s">
        <v>20</v>
      </c>
      <c r="G329" s="12" t="s">
        <v>20</v>
      </c>
      <c r="H329" s="12" t="s">
        <v>20</v>
      </c>
      <c r="I329" s="22">
        <f t="shared" ref="I329:L329" si="24">I330</f>
        <v>390.4</v>
      </c>
      <c r="J329" s="11">
        <f t="shared" si="24"/>
        <v>390.4</v>
      </c>
      <c r="K329" s="11">
        <f t="shared" si="24"/>
        <v>0</v>
      </c>
      <c r="L329" s="11">
        <f t="shared" si="24"/>
        <v>0</v>
      </c>
      <c r="M329" s="11"/>
      <c r="N329" s="11" t="s">
        <v>34</v>
      </c>
      <c r="O329" s="11" t="s">
        <v>35</v>
      </c>
      <c r="P329" s="11"/>
    </row>
    <row r="330" s="4" customFormat="1" ht="58" customHeight="1" spans="1:16">
      <c r="A330" s="26" t="s">
        <v>2712</v>
      </c>
      <c r="B330" s="11">
        <v>1</v>
      </c>
      <c r="C330" s="11" t="s">
        <v>24</v>
      </c>
      <c r="D330" s="11" t="s">
        <v>1205</v>
      </c>
      <c r="E330" s="11">
        <v>976</v>
      </c>
      <c r="F330" s="11" t="s">
        <v>2711</v>
      </c>
      <c r="G330" s="26" t="s">
        <v>70</v>
      </c>
      <c r="H330" s="11">
        <v>2024</v>
      </c>
      <c r="I330" s="22">
        <f t="shared" ref="I328:I334" si="25">J330+K330+L330</f>
        <v>390.4</v>
      </c>
      <c r="J330" s="22">
        <v>390.4</v>
      </c>
      <c r="K330" s="22"/>
      <c r="L330" s="22"/>
      <c r="M330" s="11" t="s">
        <v>2613</v>
      </c>
      <c r="N330" s="11" t="s">
        <v>34</v>
      </c>
      <c r="O330" s="11" t="s">
        <v>35</v>
      </c>
      <c r="P330" s="11"/>
    </row>
    <row r="331" s="2" customFormat="1" ht="58" customHeight="1" spans="1:16">
      <c r="A331" s="26" t="s">
        <v>2714</v>
      </c>
      <c r="B331" s="11">
        <f>B332</f>
        <v>1</v>
      </c>
      <c r="C331" s="12" t="s">
        <v>20</v>
      </c>
      <c r="D331" s="12" t="s">
        <v>20</v>
      </c>
      <c r="E331" s="12" t="s">
        <v>20</v>
      </c>
      <c r="F331" s="12" t="s">
        <v>20</v>
      </c>
      <c r="G331" s="12" t="s">
        <v>20</v>
      </c>
      <c r="H331" s="12" t="s">
        <v>20</v>
      </c>
      <c r="I331" s="22">
        <f t="shared" ref="I331:L331" si="26">I332</f>
        <v>992</v>
      </c>
      <c r="J331" s="11">
        <f t="shared" si="26"/>
        <v>992</v>
      </c>
      <c r="K331" s="11">
        <f t="shared" si="26"/>
        <v>0</v>
      </c>
      <c r="L331" s="11">
        <f t="shared" si="26"/>
        <v>0</v>
      </c>
      <c r="M331" s="11"/>
      <c r="N331" s="11" t="s">
        <v>34</v>
      </c>
      <c r="O331" s="11" t="s">
        <v>35</v>
      </c>
      <c r="P331" s="11"/>
    </row>
    <row r="332" s="4" customFormat="1" ht="58" customHeight="1" spans="1:16">
      <c r="A332" s="26" t="s">
        <v>2718</v>
      </c>
      <c r="B332" s="11">
        <v>1</v>
      </c>
      <c r="C332" s="11" t="s">
        <v>24</v>
      </c>
      <c r="D332" s="11" t="s">
        <v>1205</v>
      </c>
      <c r="E332" s="11">
        <v>1984</v>
      </c>
      <c r="F332" s="11" t="s">
        <v>2719</v>
      </c>
      <c r="G332" s="26" t="s">
        <v>70</v>
      </c>
      <c r="H332" s="11">
        <v>2024</v>
      </c>
      <c r="I332" s="22">
        <f t="shared" si="25"/>
        <v>992</v>
      </c>
      <c r="J332" s="22">
        <v>992</v>
      </c>
      <c r="K332" s="22"/>
      <c r="L332" s="22"/>
      <c r="M332" s="11" t="s">
        <v>2613</v>
      </c>
      <c r="N332" s="11" t="s">
        <v>34</v>
      </c>
      <c r="O332" s="11" t="s">
        <v>35</v>
      </c>
      <c r="P332" s="11"/>
    </row>
    <row r="333" s="2" customFormat="1" ht="58" customHeight="1" spans="1:16">
      <c r="A333" s="26" t="s">
        <v>2721</v>
      </c>
      <c r="B333" s="11">
        <f>B334</f>
        <v>1</v>
      </c>
      <c r="C333" s="11"/>
      <c r="D333" s="11"/>
      <c r="E333" s="11"/>
      <c r="F333" s="11"/>
      <c r="G333" s="26"/>
      <c r="H333" s="11"/>
      <c r="I333" s="22">
        <f t="shared" ref="I333:L333" si="27">I334</f>
        <v>120.9</v>
      </c>
      <c r="J333" s="22">
        <f t="shared" si="27"/>
        <v>120.9</v>
      </c>
      <c r="K333" s="22">
        <f t="shared" si="27"/>
        <v>0</v>
      </c>
      <c r="L333" s="22">
        <f t="shared" si="27"/>
        <v>0</v>
      </c>
      <c r="M333" s="11"/>
      <c r="N333" s="11"/>
      <c r="O333" s="11"/>
      <c r="P333" s="11"/>
    </row>
    <row r="334" s="2" customFormat="1" ht="58" customHeight="1" spans="1:16">
      <c r="A334" s="26" t="s">
        <v>2722</v>
      </c>
      <c r="B334" s="11">
        <v>1</v>
      </c>
      <c r="C334" s="11" t="s">
        <v>24</v>
      </c>
      <c r="D334" s="11" t="s">
        <v>1167</v>
      </c>
      <c r="E334" s="11">
        <v>403</v>
      </c>
      <c r="F334" s="11" t="s">
        <v>2717</v>
      </c>
      <c r="G334" s="11" t="s">
        <v>70</v>
      </c>
      <c r="H334" s="11">
        <v>2024</v>
      </c>
      <c r="I334" s="22">
        <f t="shared" si="25"/>
        <v>120.9</v>
      </c>
      <c r="J334" s="22">
        <v>120.9</v>
      </c>
      <c r="K334" s="22"/>
      <c r="L334" s="22"/>
      <c r="M334" s="11" t="s">
        <v>2613</v>
      </c>
      <c r="N334" s="11" t="s">
        <v>34</v>
      </c>
      <c r="O334" s="11" t="s">
        <v>35</v>
      </c>
      <c r="P334" s="11"/>
    </row>
    <row r="335" s="3" customFormat="1" ht="58" customHeight="1" spans="1:16">
      <c r="A335" s="26" t="s">
        <v>2724</v>
      </c>
      <c r="B335" s="11"/>
      <c r="C335" s="11"/>
      <c r="D335" s="11" t="s">
        <v>1167</v>
      </c>
      <c r="E335" s="11" t="s">
        <v>20</v>
      </c>
      <c r="F335" s="11"/>
      <c r="G335" s="11"/>
      <c r="H335" s="11"/>
      <c r="I335" s="22">
        <f t="shared" ref="I335:I349" si="28">J335+K335+L335</f>
        <v>0</v>
      </c>
      <c r="J335" s="22"/>
      <c r="K335" s="22"/>
      <c r="L335" s="22"/>
      <c r="M335" s="11"/>
      <c r="N335" s="11"/>
      <c r="O335" s="11"/>
      <c r="P335" s="11"/>
    </row>
    <row r="336" s="3" customFormat="1" ht="58" customHeight="1" spans="1:16">
      <c r="A336" s="26" t="s">
        <v>2725</v>
      </c>
      <c r="B336" s="11"/>
      <c r="C336" s="11"/>
      <c r="D336" s="11" t="s">
        <v>245</v>
      </c>
      <c r="E336" s="11" t="s">
        <v>20</v>
      </c>
      <c r="F336" s="11"/>
      <c r="G336" s="11"/>
      <c r="H336" s="11"/>
      <c r="I336" s="22">
        <f t="shared" si="28"/>
        <v>0</v>
      </c>
      <c r="J336" s="22"/>
      <c r="K336" s="22"/>
      <c r="L336" s="22"/>
      <c r="M336" s="11"/>
      <c r="N336" s="11"/>
      <c r="O336" s="11"/>
      <c r="P336" s="11"/>
    </row>
    <row r="337" s="3" customFormat="1" ht="58" customHeight="1" spans="1:16">
      <c r="A337" s="11" t="s">
        <v>2734</v>
      </c>
      <c r="B337" s="11">
        <f>B338+B343+B344+B345+B346+B347</f>
        <v>4</v>
      </c>
      <c r="C337" s="11" t="s">
        <v>20</v>
      </c>
      <c r="D337" s="11" t="s">
        <v>20</v>
      </c>
      <c r="E337" s="11" t="s">
        <v>20</v>
      </c>
      <c r="F337" s="11" t="s">
        <v>20</v>
      </c>
      <c r="G337" s="11" t="s">
        <v>20</v>
      </c>
      <c r="H337" s="11" t="s">
        <v>20</v>
      </c>
      <c r="I337" s="11">
        <f t="shared" si="28"/>
        <v>1479.9</v>
      </c>
      <c r="J337" s="22">
        <f>J338+J343+J344+J345+J346+J347</f>
        <v>0</v>
      </c>
      <c r="K337" s="22">
        <f>K338+K343+K344+K345+K346+K347</f>
        <v>1479.9</v>
      </c>
      <c r="L337" s="22">
        <f>L338+L343+L344+L345+L346+L347</f>
        <v>0</v>
      </c>
      <c r="M337" s="11" t="s">
        <v>20</v>
      </c>
      <c r="N337" s="11"/>
      <c r="O337" s="11"/>
      <c r="P337" s="11"/>
    </row>
    <row r="338" s="3" customFormat="1" ht="58" customHeight="1" spans="1:16">
      <c r="A338" s="26" t="s">
        <v>2735</v>
      </c>
      <c r="B338" s="11">
        <f>SUM(B339:B342)</f>
        <v>4</v>
      </c>
      <c r="C338" s="12" t="s">
        <v>20</v>
      </c>
      <c r="D338" s="12" t="s">
        <v>20</v>
      </c>
      <c r="E338" s="12" t="s">
        <v>20</v>
      </c>
      <c r="F338" s="12" t="s">
        <v>20</v>
      </c>
      <c r="G338" s="12" t="s">
        <v>20</v>
      </c>
      <c r="H338" s="12" t="s">
        <v>20</v>
      </c>
      <c r="I338" s="22">
        <f t="shared" si="28"/>
        <v>1479.9</v>
      </c>
      <c r="J338" s="11">
        <f>SUM(J339:J342)</f>
        <v>0</v>
      </c>
      <c r="K338" s="11">
        <f>SUM(K339:K342)</f>
        <v>1479.9</v>
      </c>
      <c r="L338" s="11">
        <f>SUM(L339:L342)</f>
        <v>0</v>
      </c>
      <c r="M338" s="11"/>
      <c r="N338" s="11"/>
      <c r="O338" s="11"/>
      <c r="P338" s="11"/>
    </row>
    <row r="339" s="3" customFormat="1" ht="58" customHeight="1" spans="1:16">
      <c r="A339" s="38" t="s">
        <v>2737</v>
      </c>
      <c r="B339" s="12">
        <v>1</v>
      </c>
      <c r="C339" s="12" t="s">
        <v>24</v>
      </c>
      <c r="D339" s="12" t="s">
        <v>1167</v>
      </c>
      <c r="E339" s="12">
        <v>21982</v>
      </c>
      <c r="F339" s="12" t="s">
        <v>3511</v>
      </c>
      <c r="G339" s="12" t="s">
        <v>329</v>
      </c>
      <c r="H339" s="12">
        <v>2024</v>
      </c>
      <c r="I339" s="22">
        <f t="shared" si="28"/>
        <v>395.68</v>
      </c>
      <c r="J339" s="22"/>
      <c r="K339" s="22">
        <v>395.68</v>
      </c>
      <c r="L339" s="22"/>
      <c r="M339" s="12" t="s">
        <v>2739</v>
      </c>
      <c r="N339" s="12"/>
      <c r="O339" s="12"/>
      <c r="P339" s="12"/>
    </row>
    <row r="340" s="3" customFormat="1" ht="58" customHeight="1" spans="1:16">
      <c r="A340" s="38" t="s">
        <v>2740</v>
      </c>
      <c r="B340" s="12">
        <v>1</v>
      </c>
      <c r="C340" s="12" t="s">
        <v>24</v>
      </c>
      <c r="D340" s="12" t="s">
        <v>1167</v>
      </c>
      <c r="E340" s="12">
        <v>149450</v>
      </c>
      <c r="F340" s="12" t="s">
        <v>3512</v>
      </c>
      <c r="G340" s="12" t="s">
        <v>329</v>
      </c>
      <c r="H340" s="12">
        <v>2024</v>
      </c>
      <c r="I340" s="22">
        <f t="shared" si="28"/>
        <v>672.53</v>
      </c>
      <c r="J340" s="22"/>
      <c r="K340" s="22">
        <v>672.53</v>
      </c>
      <c r="L340" s="22"/>
      <c r="M340" s="12" t="s">
        <v>2739</v>
      </c>
      <c r="N340" s="12"/>
      <c r="O340" s="12"/>
      <c r="P340" s="12"/>
    </row>
    <row r="341" s="3" customFormat="1" ht="72" customHeight="1" spans="1:16">
      <c r="A341" s="38" t="s">
        <v>2742</v>
      </c>
      <c r="B341" s="12">
        <v>1</v>
      </c>
      <c r="C341" s="12" t="s">
        <v>24</v>
      </c>
      <c r="D341" s="12" t="s">
        <v>1167</v>
      </c>
      <c r="E341" s="12">
        <v>3272</v>
      </c>
      <c r="F341" s="12" t="s">
        <v>3513</v>
      </c>
      <c r="G341" s="12" t="s">
        <v>329</v>
      </c>
      <c r="H341" s="12">
        <v>2024</v>
      </c>
      <c r="I341" s="22">
        <f t="shared" si="28"/>
        <v>134.15</v>
      </c>
      <c r="J341" s="22"/>
      <c r="K341" s="22">
        <v>134.15</v>
      </c>
      <c r="L341" s="22"/>
      <c r="M341" s="12" t="s">
        <v>2739</v>
      </c>
      <c r="N341" s="12"/>
      <c r="O341" s="12"/>
      <c r="P341" s="12"/>
    </row>
    <row r="342" s="3" customFormat="1" ht="72" customHeight="1" spans="1:16">
      <c r="A342" s="38" t="s">
        <v>2744</v>
      </c>
      <c r="B342" s="12">
        <v>1</v>
      </c>
      <c r="C342" s="12" t="s">
        <v>24</v>
      </c>
      <c r="D342" s="12" t="s">
        <v>1167</v>
      </c>
      <c r="E342" s="12">
        <v>23128</v>
      </c>
      <c r="F342" s="12" t="s">
        <v>3514</v>
      </c>
      <c r="G342" s="12" t="s">
        <v>329</v>
      </c>
      <c r="H342" s="12">
        <v>2024</v>
      </c>
      <c r="I342" s="22">
        <f t="shared" si="28"/>
        <v>277.54</v>
      </c>
      <c r="J342" s="22"/>
      <c r="K342" s="22">
        <v>277.54</v>
      </c>
      <c r="L342" s="22"/>
      <c r="M342" s="12" t="s">
        <v>2739</v>
      </c>
      <c r="N342" s="12"/>
      <c r="O342" s="12"/>
      <c r="P342" s="12"/>
    </row>
    <row r="343" s="3" customFormat="1" ht="58" customHeight="1" spans="1:16">
      <c r="A343" s="26" t="s">
        <v>2746</v>
      </c>
      <c r="B343" s="11"/>
      <c r="C343" s="11" t="s">
        <v>20</v>
      </c>
      <c r="D343" s="11" t="s">
        <v>1167</v>
      </c>
      <c r="E343" s="11" t="s">
        <v>20</v>
      </c>
      <c r="F343" s="11" t="s">
        <v>20</v>
      </c>
      <c r="G343" s="11" t="s">
        <v>20</v>
      </c>
      <c r="H343" s="11" t="s">
        <v>20</v>
      </c>
      <c r="I343" s="22">
        <f t="shared" si="28"/>
        <v>0</v>
      </c>
      <c r="J343" s="22"/>
      <c r="K343" s="22"/>
      <c r="L343" s="22"/>
      <c r="M343" s="11"/>
      <c r="N343" s="11"/>
      <c r="O343" s="11"/>
      <c r="P343" s="11"/>
    </row>
    <row r="344" s="3" customFormat="1" ht="58" customHeight="1" spans="1:16">
      <c r="A344" s="26" t="s">
        <v>2747</v>
      </c>
      <c r="B344" s="11"/>
      <c r="C344" s="11" t="s">
        <v>20</v>
      </c>
      <c r="D344" s="11" t="s">
        <v>20</v>
      </c>
      <c r="E344" s="11" t="s">
        <v>20</v>
      </c>
      <c r="F344" s="11" t="s">
        <v>20</v>
      </c>
      <c r="G344" s="11" t="s">
        <v>20</v>
      </c>
      <c r="H344" s="11" t="s">
        <v>20</v>
      </c>
      <c r="I344" s="22">
        <f t="shared" si="28"/>
        <v>0</v>
      </c>
      <c r="J344" s="22"/>
      <c r="K344" s="22"/>
      <c r="L344" s="22"/>
      <c r="M344" s="11"/>
      <c r="N344" s="11"/>
      <c r="O344" s="11"/>
      <c r="P344" s="11"/>
    </row>
    <row r="345" s="3" customFormat="1" ht="58" customHeight="1" spans="1:16">
      <c r="A345" s="26" t="s">
        <v>2750</v>
      </c>
      <c r="B345" s="11"/>
      <c r="C345" s="11" t="s">
        <v>20</v>
      </c>
      <c r="D345" s="11" t="s">
        <v>1167</v>
      </c>
      <c r="E345" s="11" t="s">
        <v>20</v>
      </c>
      <c r="F345" s="11" t="s">
        <v>20</v>
      </c>
      <c r="G345" s="11" t="s">
        <v>20</v>
      </c>
      <c r="H345" s="11" t="s">
        <v>20</v>
      </c>
      <c r="I345" s="22">
        <f t="shared" si="28"/>
        <v>0</v>
      </c>
      <c r="J345" s="22"/>
      <c r="K345" s="22"/>
      <c r="L345" s="22"/>
      <c r="M345" s="11"/>
      <c r="N345" s="11"/>
      <c r="O345" s="11"/>
      <c r="P345" s="11"/>
    </row>
    <row r="346" s="3" customFormat="1" ht="58" customHeight="1" spans="1:16">
      <c r="A346" s="26" t="s">
        <v>2751</v>
      </c>
      <c r="B346" s="11"/>
      <c r="C346" s="11" t="s">
        <v>20</v>
      </c>
      <c r="D346" s="11" t="s">
        <v>1167</v>
      </c>
      <c r="E346" s="11" t="s">
        <v>20</v>
      </c>
      <c r="F346" s="11" t="s">
        <v>20</v>
      </c>
      <c r="G346" s="11" t="s">
        <v>20</v>
      </c>
      <c r="H346" s="11" t="s">
        <v>20</v>
      </c>
      <c r="I346" s="22">
        <f t="shared" si="28"/>
        <v>0</v>
      </c>
      <c r="J346" s="22"/>
      <c r="K346" s="22"/>
      <c r="L346" s="22"/>
      <c r="M346" s="11"/>
      <c r="N346" s="11"/>
      <c r="O346" s="11"/>
      <c r="P346" s="11"/>
    </row>
    <row r="347" s="3" customFormat="1" ht="58" customHeight="1" spans="1:16">
      <c r="A347" s="26" t="s">
        <v>2752</v>
      </c>
      <c r="B347" s="11"/>
      <c r="C347" s="11" t="s">
        <v>20</v>
      </c>
      <c r="D347" s="11" t="s">
        <v>1167</v>
      </c>
      <c r="E347" s="11" t="s">
        <v>20</v>
      </c>
      <c r="F347" s="11" t="s">
        <v>20</v>
      </c>
      <c r="G347" s="11" t="s">
        <v>20</v>
      </c>
      <c r="H347" s="11" t="s">
        <v>20</v>
      </c>
      <c r="I347" s="22">
        <f t="shared" si="28"/>
        <v>0</v>
      </c>
      <c r="J347" s="22"/>
      <c r="K347" s="22"/>
      <c r="L347" s="22"/>
      <c r="M347" s="11"/>
      <c r="N347" s="11"/>
      <c r="O347" s="11"/>
      <c r="P347" s="11"/>
    </row>
    <row r="348" s="3" customFormat="1" ht="58" customHeight="1" spans="1:16">
      <c r="A348" s="11" t="s">
        <v>2753</v>
      </c>
      <c r="B348" s="11">
        <f>B349+B368+B387+B406+B407</f>
        <v>72</v>
      </c>
      <c r="C348" s="11" t="s">
        <v>20</v>
      </c>
      <c r="D348" s="11" t="s">
        <v>20</v>
      </c>
      <c r="E348" s="11" t="s">
        <v>20</v>
      </c>
      <c r="F348" s="11" t="s">
        <v>20</v>
      </c>
      <c r="G348" s="11" t="s">
        <v>20</v>
      </c>
      <c r="H348" s="11" t="s">
        <v>20</v>
      </c>
      <c r="I348" s="11">
        <f t="shared" si="28"/>
        <v>209.29</v>
      </c>
      <c r="J348" s="22">
        <f>J349+J368+J387+J406+J407</f>
        <v>0</v>
      </c>
      <c r="K348" s="22">
        <f>K349+K368+K387+K406+K407</f>
        <v>209.29</v>
      </c>
      <c r="L348" s="22">
        <f>L349+L368+L387+L406+L407</f>
        <v>0</v>
      </c>
      <c r="M348" s="11" t="s">
        <v>20</v>
      </c>
      <c r="N348" s="11"/>
      <c r="O348" s="11"/>
      <c r="P348" s="11"/>
    </row>
    <row r="349" s="3" customFormat="1" ht="58" customHeight="1" spans="1:16">
      <c r="A349" s="26" t="s">
        <v>2754</v>
      </c>
      <c r="B349" s="11">
        <f>SUM(B350:B367)</f>
        <v>18</v>
      </c>
      <c r="C349" s="11" t="s">
        <v>20</v>
      </c>
      <c r="D349" s="11" t="s">
        <v>20</v>
      </c>
      <c r="E349" s="11" t="s">
        <v>20</v>
      </c>
      <c r="F349" s="11" t="s">
        <v>20</v>
      </c>
      <c r="G349" s="11" t="s">
        <v>20</v>
      </c>
      <c r="H349" s="11" t="s">
        <v>20</v>
      </c>
      <c r="I349" s="22">
        <f t="shared" si="28"/>
        <v>0</v>
      </c>
      <c r="J349" s="11">
        <f>SUM(J350:J367)</f>
        <v>0</v>
      </c>
      <c r="K349" s="11">
        <f>SUM(K350:K367)</f>
        <v>0</v>
      </c>
      <c r="L349" s="11">
        <f>SUM(L350:L367)</f>
        <v>0</v>
      </c>
      <c r="M349" s="11"/>
      <c r="N349" s="11"/>
      <c r="O349" s="11"/>
      <c r="P349" s="11"/>
    </row>
    <row r="350" s="4" customFormat="1" ht="58" customHeight="1" spans="1:16">
      <c r="A350" s="26" t="s">
        <v>3515</v>
      </c>
      <c r="B350" s="11">
        <v>1</v>
      </c>
      <c r="C350" s="11" t="s">
        <v>24</v>
      </c>
      <c r="D350" s="11" t="s">
        <v>1167</v>
      </c>
      <c r="E350" s="11">
        <v>4020</v>
      </c>
      <c r="F350" s="11" t="s">
        <v>3516</v>
      </c>
      <c r="G350" s="11" t="s">
        <v>194</v>
      </c>
      <c r="H350" s="11">
        <v>2024</v>
      </c>
      <c r="I350" s="22">
        <f t="shared" ref="I350:I368" si="29">J350+K350+L350</f>
        <v>0</v>
      </c>
      <c r="J350" s="22"/>
      <c r="K350" s="22"/>
      <c r="L350" s="22"/>
      <c r="M350" s="11" t="s">
        <v>2619</v>
      </c>
      <c r="N350" s="11" t="s">
        <v>42</v>
      </c>
      <c r="O350" s="11" t="s">
        <v>35</v>
      </c>
      <c r="P350" s="11"/>
    </row>
    <row r="351" s="4" customFormat="1" ht="58" customHeight="1" spans="1:16">
      <c r="A351" s="26" t="s">
        <v>3517</v>
      </c>
      <c r="B351" s="11">
        <v>1</v>
      </c>
      <c r="C351" s="11" t="s">
        <v>24</v>
      </c>
      <c r="D351" s="11" t="s">
        <v>1167</v>
      </c>
      <c r="E351" s="11">
        <v>5710</v>
      </c>
      <c r="F351" s="11" t="s">
        <v>3518</v>
      </c>
      <c r="G351" s="11" t="s">
        <v>159</v>
      </c>
      <c r="H351" s="11">
        <v>2024</v>
      </c>
      <c r="I351" s="22">
        <f t="shared" si="29"/>
        <v>0</v>
      </c>
      <c r="J351" s="22"/>
      <c r="K351" s="22"/>
      <c r="L351" s="22"/>
      <c r="M351" s="11" t="s">
        <v>2619</v>
      </c>
      <c r="N351" s="11" t="s">
        <v>42</v>
      </c>
      <c r="O351" s="11" t="s">
        <v>35</v>
      </c>
      <c r="P351" s="11"/>
    </row>
    <row r="352" s="4" customFormat="1" ht="58" customHeight="1" spans="1:16">
      <c r="A352" s="26" t="s">
        <v>3519</v>
      </c>
      <c r="B352" s="11">
        <v>1</v>
      </c>
      <c r="C352" s="11" t="s">
        <v>24</v>
      </c>
      <c r="D352" s="11" t="s">
        <v>1167</v>
      </c>
      <c r="E352" s="11">
        <v>1823</v>
      </c>
      <c r="F352" s="11" t="s">
        <v>3520</v>
      </c>
      <c r="G352" s="11" t="s">
        <v>191</v>
      </c>
      <c r="H352" s="11">
        <v>2024</v>
      </c>
      <c r="I352" s="22">
        <f t="shared" si="29"/>
        <v>0</v>
      </c>
      <c r="J352" s="22"/>
      <c r="K352" s="22"/>
      <c r="L352" s="22"/>
      <c r="M352" s="11" t="s">
        <v>2619</v>
      </c>
      <c r="N352" s="11" t="s">
        <v>42</v>
      </c>
      <c r="O352" s="11" t="s">
        <v>35</v>
      </c>
      <c r="P352" s="11"/>
    </row>
    <row r="353" s="4" customFormat="1" ht="58" customHeight="1" spans="1:16">
      <c r="A353" s="26" t="s">
        <v>3521</v>
      </c>
      <c r="B353" s="11">
        <v>1</v>
      </c>
      <c r="C353" s="11" t="s">
        <v>24</v>
      </c>
      <c r="D353" s="11" t="s">
        <v>1167</v>
      </c>
      <c r="E353" s="11">
        <v>2978</v>
      </c>
      <c r="F353" s="11" t="s">
        <v>3522</v>
      </c>
      <c r="G353" s="11" t="s">
        <v>188</v>
      </c>
      <c r="H353" s="11">
        <v>2024</v>
      </c>
      <c r="I353" s="22">
        <f t="shared" si="29"/>
        <v>0</v>
      </c>
      <c r="J353" s="22"/>
      <c r="K353" s="22"/>
      <c r="L353" s="22"/>
      <c r="M353" s="11" t="s">
        <v>2619</v>
      </c>
      <c r="N353" s="11" t="s">
        <v>42</v>
      </c>
      <c r="O353" s="11" t="s">
        <v>35</v>
      </c>
      <c r="P353" s="11"/>
    </row>
    <row r="354" s="4" customFormat="1" ht="58" customHeight="1" spans="1:16">
      <c r="A354" s="26" t="s">
        <v>3523</v>
      </c>
      <c r="B354" s="11">
        <v>1</v>
      </c>
      <c r="C354" s="11" t="s">
        <v>24</v>
      </c>
      <c r="D354" s="11" t="s">
        <v>1167</v>
      </c>
      <c r="E354" s="11">
        <v>2110</v>
      </c>
      <c r="F354" s="11" t="s">
        <v>3524</v>
      </c>
      <c r="G354" s="11" t="s">
        <v>185</v>
      </c>
      <c r="H354" s="11">
        <v>2024</v>
      </c>
      <c r="I354" s="22">
        <f t="shared" si="29"/>
        <v>0</v>
      </c>
      <c r="J354" s="22"/>
      <c r="K354" s="22"/>
      <c r="L354" s="22"/>
      <c r="M354" s="11" t="s">
        <v>2619</v>
      </c>
      <c r="N354" s="11" t="s">
        <v>42</v>
      </c>
      <c r="O354" s="11" t="s">
        <v>35</v>
      </c>
      <c r="P354" s="11"/>
    </row>
    <row r="355" s="4" customFormat="1" ht="58" customHeight="1" spans="1:16">
      <c r="A355" s="26" t="s">
        <v>3525</v>
      </c>
      <c r="B355" s="11">
        <v>1</v>
      </c>
      <c r="C355" s="11" t="s">
        <v>24</v>
      </c>
      <c r="D355" s="11" t="s">
        <v>1167</v>
      </c>
      <c r="E355" s="11">
        <v>6010</v>
      </c>
      <c r="F355" s="11" t="s">
        <v>3526</v>
      </c>
      <c r="G355" s="11" t="s">
        <v>32</v>
      </c>
      <c r="H355" s="11">
        <v>2024</v>
      </c>
      <c r="I355" s="22">
        <f t="shared" si="29"/>
        <v>0</v>
      </c>
      <c r="J355" s="22"/>
      <c r="K355" s="22"/>
      <c r="L355" s="22"/>
      <c r="M355" s="11" t="s">
        <v>2619</v>
      </c>
      <c r="N355" s="11" t="s">
        <v>42</v>
      </c>
      <c r="O355" s="11" t="s">
        <v>35</v>
      </c>
      <c r="P355" s="11"/>
    </row>
    <row r="356" s="4" customFormat="1" ht="58" customHeight="1" spans="1:16">
      <c r="A356" s="26" t="s">
        <v>3527</v>
      </c>
      <c r="B356" s="11">
        <v>1</v>
      </c>
      <c r="C356" s="11" t="s">
        <v>24</v>
      </c>
      <c r="D356" s="11" t="s">
        <v>1167</v>
      </c>
      <c r="E356" s="11">
        <v>6410</v>
      </c>
      <c r="F356" s="11" t="s">
        <v>3528</v>
      </c>
      <c r="G356" s="11" t="s">
        <v>229</v>
      </c>
      <c r="H356" s="11">
        <v>2024</v>
      </c>
      <c r="I356" s="22">
        <f t="shared" si="29"/>
        <v>0</v>
      </c>
      <c r="J356" s="22"/>
      <c r="K356" s="22"/>
      <c r="L356" s="22"/>
      <c r="M356" s="11" t="s">
        <v>2619</v>
      </c>
      <c r="N356" s="11" t="s">
        <v>42</v>
      </c>
      <c r="O356" s="11" t="s">
        <v>35</v>
      </c>
      <c r="P356" s="11"/>
    </row>
    <row r="357" s="4" customFormat="1" ht="58" customHeight="1" spans="1:16">
      <c r="A357" s="26" t="s">
        <v>3529</v>
      </c>
      <c r="B357" s="11">
        <v>1</v>
      </c>
      <c r="C357" s="11" t="s">
        <v>24</v>
      </c>
      <c r="D357" s="11" t="s">
        <v>1167</v>
      </c>
      <c r="E357" s="11">
        <v>6410</v>
      </c>
      <c r="F357" s="11" t="s">
        <v>3528</v>
      </c>
      <c r="G357" s="11" t="s">
        <v>168</v>
      </c>
      <c r="H357" s="11">
        <v>2024</v>
      </c>
      <c r="I357" s="22">
        <f t="shared" si="29"/>
        <v>0</v>
      </c>
      <c r="J357" s="22"/>
      <c r="K357" s="22"/>
      <c r="L357" s="22"/>
      <c r="M357" s="11" t="s">
        <v>2619</v>
      </c>
      <c r="N357" s="11" t="s">
        <v>42</v>
      </c>
      <c r="O357" s="11" t="s">
        <v>35</v>
      </c>
      <c r="P357" s="11"/>
    </row>
    <row r="358" s="4" customFormat="1" ht="58" customHeight="1" spans="1:16">
      <c r="A358" s="26" t="s">
        <v>3530</v>
      </c>
      <c r="B358" s="11">
        <v>1</v>
      </c>
      <c r="C358" s="11" t="s">
        <v>24</v>
      </c>
      <c r="D358" s="11" t="s">
        <v>1167</v>
      </c>
      <c r="E358" s="11">
        <v>2710</v>
      </c>
      <c r="F358" s="11" t="s">
        <v>3531</v>
      </c>
      <c r="G358" s="11" t="s">
        <v>165</v>
      </c>
      <c r="H358" s="11">
        <v>2024</v>
      </c>
      <c r="I358" s="22">
        <f t="shared" si="29"/>
        <v>0</v>
      </c>
      <c r="J358" s="22"/>
      <c r="K358" s="22"/>
      <c r="L358" s="22"/>
      <c r="M358" s="11" t="s">
        <v>2619</v>
      </c>
      <c r="N358" s="11" t="s">
        <v>42</v>
      </c>
      <c r="O358" s="11" t="s">
        <v>35</v>
      </c>
      <c r="P358" s="11"/>
    </row>
    <row r="359" s="4" customFormat="1" ht="58" customHeight="1" spans="1:16">
      <c r="A359" s="26" t="s">
        <v>3532</v>
      </c>
      <c r="B359" s="11">
        <v>1</v>
      </c>
      <c r="C359" s="11" t="s">
        <v>24</v>
      </c>
      <c r="D359" s="11" t="s">
        <v>1167</v>
      </c>
      <c r="E359" s="11">
        <v>4329</v>
      </c>
      <c r="F359" s="11" t="s">
        <v>3533</v>
      </c>
      <c r="G359" s="11" t="s">
        <v>162</v>
      </c>
      <c r="H359" s="11">
        <v>2024</v>
      </c>
      <c r="I359" s="22">
        <f t="shared" si="29"/>
        <v>0</v>
      </c>
      <c r="J359" s="22"/>
      <c r="K359" s="22"/>
      <c r="L359" s="22"/>
      <c r="M359" s="11" t="s">
        <v>2619</v>
      </c>
      <c r="N359" s="11" t="s">
        <v>42</v>
      </c>
      <c r="O359" s="11" t="s">
        <v>35</v>
      </c>
      <c r="P359" s="11"/>
    </row>
    <row r="360" s="4" customFormat="1" ht="58" customHeight="1" spans="1:16">
      <c r="A360" s="26" t="s">
        <v>3534</v>
      </c>
      <c r="B360" s="11">
        <v>1</v>
      </c>
      <c r="C360" s="11" t="s">
        <v>24</v>
      </c>
      <c r="D360" s="11" t="s">
        <v>1167</v>
      </c>
      <c r="E360" s="11">
        <v>4963</v>
      </c>
      <c r="F360" s="11" t="s">
        <v>3535</v>
      </c>
      <c r="G360" s="11" t="s">
        <v>303</v>
      </c>
      <c r="H360" s="11">
        <v>2024</v>
      </c>
      <c r="I360" s="22">
        <f t="shared" si="29"/>
        <v>0</v>
      </c>
      <c r="J360" s="22"/>
      <c r="K360" s="22"/>
      <c r="L360" s="22"/>
      <c r="M360" s="11" t="s">
        <v>2619</v>
      </c>
      <c r="N360" s="11" t="s">
        <v>42</v>
      </c>
      <c r="O360" s="11" t="s">
        <v>35</v>
      </c>
      <c r="P360" s="11"/>
    </row>
    <row r="361" s="4" customFormat="1" ht="58" customHeight="1" spans="1:16">
      <c r="A361" s="26" t="s">
        <v>3536</v>
      </c>
      <c r="B361" s="11">
        <v>1</v>
      </c>
      <c r="C361" s="11" t="s">
        <v>24</v>
      </c>
      <c r="D361" s="11" t="s">
        <v>1167</v>
      </c>
      <c r="E361" s="11">
        <v>6010</v>
      </c>
      <c r="F361" s="11" t="s">
        <v>3526</v>
      </c>
      <c r="G361" s="11" t="s">
        <v>179</v>
      </c>
      <c r="H361" s="11">
        <v>2024</v>
      </c>
      <c r="I361" s="22">
        <f t="shared" si="29"/>
        <v>0</v>
      </c>
      <c r="J361" s="22"/>
      <c r="K361" s="22"/>
      <c r="L361" s="22"/>
      <c r="M361" s="11" t="s">
        <v>2619</v>
      </c>
      <c r="N361" s="11" t="s">
        <v>42</v>
      </c>
      <c r="O361" s="11" t="s">
        <v>35</v>
      </c>
      <c r="P361" s="11"/>
    </row>
    <row r="362" s="4" customFormat="1" ht="58" customHeight="1" spans="1:16">
      <c r="A362" s="26" t="s">
        <v>3537</v>
      </c>
      <c r="B362" s="11">
        <v>1</v>
      </c>
      <c r="C362" s="11" t="s">
        <v>24</v>
      </c>
      <c r="D362" s="11" t="s">
        <v>1167</v>
      </c>
      <c r="E362" s="11">
        <v>2020</v>
      </c>
      <c r="F362" s="11" t="s">
        <v>3538</v>
      </c>
      <c r="G362" s="11" t="s">
        <v>182</v>
      </c>
      <c r="H362" s="11">
        <v>2024</v>
      </c>
      <c r="I362" s="22">
        <f t="shared" si="29"/>
        <v>0</v>
      </c>
      <c r="J362" s="22"/>
      <c r="K362" s="22"/>
      <c r="L362" s="22"/>
      <c r="M362" s="11" t="s">
        <v>2619</v>
      </c>
      <c r="N362" s="11" t="s">
        <v>42</v>
      </c>
      <c r="O362" s="11" t="s">
        <v>35</v>
      </c>
      <c r="P362" s="11"/>
    </row>
    <row r="363" s="4" customFormat="1" ht="58" customHeight="1" spans="1:16">
      <c r="A363" s="26" t="s">
        <v>3539</v>
      </c>
      <c r="B363" s="11">
        <v>1</v>
      </c>
      <c r="C363" s="11" t="s">
        <v>24</v>
      </c>
      <c r="D363" s="11" t="s">
        <v>1167</v>
      </c>
      <c r="E363" s="11">
        <v>6310</v>
      </c>
      <c r="F363" s="11" t="s">
        <v>3540</v>
      </c>
      <c r="G363" s="11" t="s">
        <v>58</v>
      </c>
      <c r="H363" s="11">
        <v>2024</v>
      </c>
      <c r="I363" s="22">
        <f t="shared" si="29"/>
        <v>0</v>
      </c>
      <c r="J363" s="22"/>
      <c r="K363" s="22"/>
      <c r="L363" s="22"/>
      <c r="M363" s="11" t="s">
        <v>2619</v>
      </c>
      <c r="N363" s="11" t="s">
        <v>42</v>
      </c>
      <c r="O363" s="11" t="s">
        <v>35</v>
      </c>
      <c r="P363" s="11"/>
    </row>
    <row r="364" s="4" customFormat="1" ht="58" customHeight="1" spans="1:16">
      <c r="A364" s="26" t="s">
        <v>3541</v>
      </c>
      <c r="B364" s="11">
        <v>1</v>
      </c>
      <c r="C364" s="11" t="s">
        <v>24</v>
      </c>
      <c r="D364" s="11" t="s">
        <v>1167</v>
      </c>
      <c r="E364" s="11">
        <v>4410</v>
      </c>
      <c r="F364" s="11" t="s">
        <v>3542</v>
      </c>
      <c r="G364" s="11" t="s">
        <v>173</v>
      </c>
      <c r="H364" s="11">
        <v>2024</v>
      </c>
      <c r="I364" s="22">
        <f t="shared" si="29"/>
        <v>0</v>
      </c>
      <c r="J364" s="22"/>
      <c r="K364" s="22"/>
      <c r="L364" s="22"/>
      <c r="M364" s="11" t="s">
        <v>2619</v>
      </c>
      <c r="N364" s="11" t="s">
        <v>42</v>
      </c>
      <c r="O364" s="11" t="s">
        <v>35</v>
      </c>
      <c r="P364" s="11"/>
    </row>
    <row r="365" s="4" customFormat="1" ht="58" customHeight="1" spans="1:16">
      <c r="A365" s="26" t="s">
        <v>3543</v>
      </c>
      <c r="B365" s="11">
        <v>1</v>
      </c>
      <c r="C365" s="11" t="s">
        <v>24</v>
      </c>
      <c r="D365" s="11" t="s">
        <v>1167</v>
      </c>
      <c r="E365" s="11">
        <v>2741</v>
      </c>
      <c r="F365" s="11" t="s">
        <v>3544</v>
      </c>
      <c r="G365" s="11" t="s">
        <v>176</v>
      </c>
      <c r="H365" s="11">
        <v>2024</v>
      </c>
      <c r="I365" s="22">
        <f t="shared" si="29"/>
        <v>0</v>
      </c>
      <c r="J365" s="22"/>
      <c r="K365" s="22"/>
      <c r="L365" s="22"/>
      <c r="M365" s="11" t="s">
        <v>2619</v>
      </c>
      <c r="N365" s="11" t="s">
        <v>42</v>
      </c>
      <c r="O365" s="11" t="s">
        <v>35</v>
      </c>
      <c r="P365" s="11"/>
    </row>
    <row r="366" s="4" customFormat="1" ht="58" customHeight="1" spans="1:16">
      <c r="A366" s="26" t="s">
        <v>3545</v>
      </c>
      <c r="B366" s="11">
        <v>1</v>
      </c>
      <c r="C366" s="11" t="s">
        <v>24</v>
      </c>
      <c r="D366" s="11" t="s">
        <v>1167</v>
      </c>
      <c r="E366" s="11">
        <v>2026</v>
      </c>
      <c r="F366" s="11" t="s">
        <v>3546</v>
      </c>
      <c r="G366" s="11" t="s">
        <v>425</v>
      </c>
      <c r="H366" s="11">
        <v>2024</v>
      </c>
      <c r="I366" s="22">
        <f t="shared" si="29"/>
        <v>0</v>
      </c>
      <c r="J366" s="22"/>
      <c r="K366" s="22"/>
      <c r="L366" s="22"/>
      <c r="M366" s="11" t="s">
        <v>2619</v>
      </c>
      <c r="N366" s="11" t="s">
        <v>42</v>
      </c>
      <c r="O366" s="11" t="s">
        <v>35</v>
      </c>
      <c r="P366" s="11"/>
    </row>
    <row r="367" s="4" customFormat="1" ht="58" customHeight="1" spans="1:16">
      <c r="A367" s="26" t="s">
        <v>3547</v>
      </c>
      <c r="B367" s="11">
        <v>1</v>
      </c>
      <c r="C367" s="11" t="s">
        <v>24</v>
      </c>
      <c r="D367" s="11" t="s">
        <v>1167</v>
      </c>
      <c r="E367" s="11">
        <v>3010</v>
      </c>
      <c r="F367" s="11" t="s">
        <v>3548</v>
      </c>
      <c r="G367" s="11" t="s">
        <v>257</v>
      </c>
      <c r="H367" s="11">
        <v>2024</v>
      </c>
      <c r="I367" s="22">
        <f t="shared" si="29"/>
        <v>0</v>
      </c>
      <c r="J367" s="22"/>
      <c r="K367" s="22"/>
      <c r="L367" s="22"/>
      <c r="M367" s="11" t="s">
        <v>2619</v>
      </c>
      <c r="N367" s="11" t="s">
        <v>42</v>
      </c>
      <c r="O367" s="11" t="s">
        <v>35</v>
      </c>
      <c r="P367" s="11"/>
    </row>
    <row r="368" s="3" customFormat="1" ht="58" customHeight="1" spans="1:16">
      <c r="A368" s="26" t="s">
        <v>2789</v>
      </c>
      <c r="B368" s="11">
        <f>SUM(B369:B386)</f>
        <v>18</v>
      </c>
      <c r="C368" s="11" t="s">
        <v>20</v>
      </c>
      <c r="D368" s="11" t="s">
        <v>20</v>
      </c>
      <c r="E368" s="11" t="s">
        <v>20</v>
      </c>
      <c r="F368" s="11" t="s">
        <v>20</v>
      </c>
      <c r="G368" s="11" t="s">
        <v>20</v>
      </c>
      <c r="H368" s="11" t="s">
        <v>20</v>
      </c>
      <c r="I368" s="22">
        <f t="shared" si="29"/>
        <v>0</v>
      </c>
      <c r="J368" s="22">
        <f>SUM(J369:J386)</f>
        <v>0</v>
      </c>
      <c r="K368" s="22">
        <f>SUM(K369:K386)</f>
        <v>0</v>
      </c>
      <c r="L368" s="22">
        <f>SUM(L369:L386)</f>
        <v>0</v>
      </c>
      <c r="M368" s="11"/>
      <c r="N368" s="11"/>
      <c r="O368" s="11"/>
      <c r="P368" s="11"/>
    </row>
    <row r="369" s="4" customFormat="1" ht="58" customHeight="1" spans="1:16">
      <c r="A369" s="26" t="s">
        <v>3549</v>
      </c>
      <c r="B369" s="11">
        <v>1</v>
      </c>
      <c r="C369" s="11" t="s">
        <v>24</v>
      </c>
      <c r="D369" s="11" t="s">
        <v>1167</v>
      </c>
      <c r="E369" s="11">
        <v>292</v>
      </c>
      <c r="F369" s="11" t="s">
        <v>3550</v>
      </c>
      <c r="G369" s="11" t="s">
        <v>194</v>
      </c>
      <c r="H369" s="11">
        <v>2024</v>
      </c>
      <c r="I369" s="22">
        <f t="shared" ref="I369:I387" si="30">J369+K369+L369</f>
        <v>0</v>
      </c>
      <c r="J369" s="22"/>
      <c r="K369" s="22"/>
      <c r="L369" s="22"/>
      <c r="M369" s="11" t="s">
        <v>2619</v>
      </c>
      <c r="N369" s="11" t="s">
        <v>42</v>
      </c>
      <c r="O369" s="11" t="s">
        <v>35</v>
      </c>
      <c r="P369" s="11"/>
    </row>
    <row r="370" s="4" customFormat="1" ht="58" customHeight="1" spans="1:16">
      <c r="A370" s="26" t="s">
        <v>3551</v>
      </c>
      <c r="B370" s="11">
        <v>1</v>
      </c>
      <c r="C370" s="11" t="s">
        <v>24</v>
      </c>
      <c r="D370" s="11" t="s">
        <v>1167</v>
      </c>
      <c r="E370" s="11">
        <v>163</v>
      </c>
      <c r="F370" s="11" t="s">
        <v>3552</v>
      </c>
      <c r="G370" s="11" t="s">
        <v>159</v>
      </c>
      <c r="H370" s="11">
        <v>2024</v>
      </c>
      <c r="I370" s="22">
        <f t="shared" si="30"/>
        <v>0</v>
      </c>
      <c r="J370" s="22"/>
      <c r="K370" s="22"/>
      <c r="L370" s="22"/>
      <c r="M370" s="11" t="s">
        <v>2619</v>
      </c>
      <c r="N370" s="11" t="s">
        <v>42</v>
      </c>
      <c r="O370" s="11" t="s">
        <v>35</v>
      </c>
      <c r="P370" s="11"/>
    </row>
    <row r="371" s="4" customFormat="1" ht="58" customHeight="1" spans="1:16">
      <c r="A371" s="26" t="s">
        <v>3553</v>
      </c>
      <c r="B371" s="11">
        <v>1</v>
      </c>
      <c r="C371" s="11" t="s">
        <v>24</v>
      </c>
      <c r="D371" s="11" t="s">
        <v>1167</v>
      </c>
      <c r="E371" s="11">
        <v>100</v>
      </c>
      <c r="F371" s="11" t="s">
        <v>3554</v>
      </c>
      <c r="G371" s="11" t="s">
        <v>191</v>
      </c>
      <c r="H371" s="11">
        <v>2024</v>
      </c>
      <c r="I371" s="22">
        <f t="shared" si="30"/>
        <v>0</v>
      </c>
      <c r="J371" s="22"/>
      <c r="K371" s="22"/>
      <c r="L371" s="22"/>
      <c r="M371" s="11" t="s">
        <v>2619</v>
      </c>
      <c r="N371" s="11" t="s">
        <v>42</v>
      </c>
      <c r="O371" s="11" t="s">
        <v>35</v>
      </c>
      <c r="P371" s="11"/>
    </row>
    <row r="372" s="4" customFormat="1" ht="58" customHeight="1" spans="1:16">
      <c r="A372" s="26" t="s">
        <v>3555</v>
      </c>
      <c r="B372" s="11">
        <v>1</v>
      </c>
      <c r="C372" s="11" t="s">
        <v>24</v>
      </c>
      <c r="D372" s="11" t="s">
        <v>1167</v>
      </c>
      <c r="E372" s="11">
        <v>220</v>
      </c>
      <c r="F372" s="11" t="s">
        <v>3556</v>
      </c>
      <c r="G372" s="11" t="s">
        <v>188</v>
      </c>
      <c r="H372" s="11">
        <v>2024</v>
      </c>
      <c r="I372" s="22">
        <f t="shared" si="30"/>
        <v>0</v>
      </c>
      <c r="J372" s="22"/>
      <c r="K372" s="22"/>
      <c r="L372" s="22"/>
      <c r="M372" s="11" t="s">
        <v>2619</v>
      </c>
      <c r="N372" s="11" t="s">
        <v>42</v>
      </c>
      <c r="O372" s="11" t="s">
        <v>35</v>
      </c>
      <c r="P372" s="11"/>
    </row>
    <row r="373" s="4" customFormat="1" ht="58" customHeight="1" spans="1:16">
      <c r="A373" s="26" t="s">
        <v>3557</v>
      </c>
      <c r="B373" s="11">
        <v>1</v>
      </c>
      <c r="C373" s="11" t="s">
        <v>24</v>
      </c>
      <c r="D373" s="11" t="s">
        <v>1167</v>
      </c>
      <c r="E373" s="11">
        <v>81</v>
      </c>
      <c r="F373" s="11" t="s">
        <v>3558</v>
      </c>
      <c r="G373" s="11" t="s">
        <v>185</v>
      </c>
      <c r="H373" s="11">
        <v>2024</v>
      </c>
      <c r="I373" s="22">
        <f t="shared" si="30"/>
        <v>0</v>
      </c>
      <c r="J373" s="22"/>
      <c r="K373" s="22"/>
      <c r="L373" s="22"/>
      <c r="M373" s="11" t="s">
        <v>2619</v>
      </c>
      <c r="N373" s="11" t="s">
        <v>42</v>
      </c>
      <c r="O373" s="11" t="s">
        <v>35</v>
      </c>
      <c r="P373" s="11"/>
    </row>
    <row r="374" s="4" customFormat="1" ht="58" customHeight="1" spans="1:16">
      <c r="A374" s="26" t="s">
        <v>3559</v>
      </c>
      <c r="B374" s="11">
        <v>1</v>
      </c>
      <c r="C374" s="11" t="s">
        <v>24</v>
      </c>
      <c r="D374" s="11" t="s">
        <v>1167</v>
      </c>
      <c r="E374" s="11">
        <v>250</v>
      </c>
      <c r="F374" s="11" t="s">
        <v>3560</v>
      </c>
      <c r="G374" s="11" t="s">
        <v>32</v>
      </c>
      <c r="H374" s="11">
        <v>2024</v>
      </c>
      <c r="I374" s="22">
        <f t="shared" si="30"/>
        <v>0</v>
      </c>
      <c r="J374" s="22"/>
      <c r="K374" s="22"/>
      <c r="L374" s="22"/>
      <c r="M374" s="11" t="s">
        <v>2619</v>
      </c>
      <c r="N374" s="11" t="s">
        <v>42</v>
      </c>
      <c r="O374" s="11" t="s">
        <v>35</v>
      </c>
      <c r="P374" s="11"/>
    </row>
    <row r="375" s="4" customFormat="1" ht="58" customHeight="1" spans="1:16">
      <c r="A375" s="26" t="s">
        <v>3561</v>
      </c>
      <c r="B375" s="11">
        <v>1</v>
      </c>
      <c r="C375" s="11" t="s">
        <v>24</v>
      </c>
      <c r="D375" s="11" t="s">
        <v>1167</v>
      </c>
      <c r="E375" s="11">
        <v>115</v>
      </c>
      <c r="F375" s="11" t="s">
        <v>3562</v>
      </c>
      <c r="G375" s="11" t="s">
        <v>229</v>
      </c>
      <c r="H375" s="11">
        <v>2024</v>
      </c>
      <c r="I375" s="22">
        <f t="shared" si="30"/>
        <v>0</v>
      </c>
      <c r="J375" s="22"/>
      <c r="K375" s="22"/>
      <c r="L375" s="22"/>
      <c r="M375" s="11" t="s">
        <v>2619</v>
      </c>
      <c r="N375" s="11" t="s">
        <v>42</v>
      </c>
      <c r="O375" s="11" t="s">
        <v>35</v>
      </c>
      <c r="P375" s="11"/>
    </row>
    <row r="376" s="4" customFormat="1" ht="58" customHeight="1" spans="1:16">
      <c r="A376" s="26" t="s">
        <v>3563</v>
      </c>
      <c r="B376" s="11">
        <v>1</v>
      </c>
      <c r="C376" s="11" t="s">
        <v>24</v>
      </c>
      <c r="D376" s="11" t="s">
        <v>1167</v>
      </c>
      <c r="E376" s="11">
        <v>200</v>
      </c>
      <c r="F376" s="11" t="s">
        <v>3564</v>
      </c>
      <c r="G376" s="11" t="s">
        <v>168</v>
      </c>
      <c r="H376" s="11">
        <v>2024</v>
      </c>
      <c r="I376" s="22">
        <f t="shared" si="30"/>
        <v>0</v>
      </c>
      <c r="J376" s="22"/>
      <c r="K376" s="22"/>
      <c r="L376" s="22"/>
      <c r="M376" s="11" t="s">
        <v>2619</v>
      </c>
      <c r="N376" s="11" t="s">
        <v>42</v>
      </c>
      <c r="O376" s="11" t="s">
        <v>35</v>
      </c>
      <c r="P376" s="11"/>
    </row>
    <row r="377" s="4" customFormat="1" ht="58" customHeight="1" spans="1:16">
      <c r="A377" s="26" t="s">
        <v>3565</v>
      </c>
      <c r="B377" s="11">
        <v>1</v>
      </c>
      <c r="C377" s="11" t="s">
        <v>24</v>
      </c>
      <c r="D377" s="11" t="s">
        <v>1167</v>
      </c>
      <c r="E377" s="11">
        <v>95</v>
      </c>
      <c r="F377" s="11" t="s">
        <v>3297</v>
      </c>
      <c r="G377" s="11" t="s">
        <v>165</v>
      </c>
      <c r="H377" s="11">
        <v>2024</v>
      </c>
      <c r="I377" s="22">
        <f t="shared" si="30"/>
        <v>0</v>
      </c>
      <c r="J377" s="22"/>
      <c r="K377" s="22"/>
      <c r="L377" s="22"/>
      <c r="M377" s="11" t="s">
        <v>2619</v>
      </c>
      <c r="N377" s="11" t="s">
        <v>42</v>
      </c>
      <c r="O377" s="11" t="s">
        <v>35</v>
      </c>
      <c r="P377" s="11"/>
    </row>
    <row r="378" s="4" customFormat="1" ht="58" customHeight="1" spans="1:16">
      <c r="A378" s="26" t="s">
        <v>3566</v>
      </c>
      <c r="B378" s="11">
        <v>1</v>
      </c>
      <c r="C378" s="11" t="s">
        <v>24</v>
      </c>
      <c r="D378" s="11" t="s">
        <v>1167</v>
      </c>
      <c r="E378" s="11">
        <v>149</v>
      </c>
      <c r="F378" s="11" t="s">
        <v>3567</v>
      </c>
      <c r="G378" s="11" t="s">
        <v>162</v>
      </c>
      <c r="H378" s="11">
        <v>2024</v>
      </c>
      <c r="I378" s="22">
        <f t="shared" si="30"/>
        <v>0</v>
      </c>
      <c r="J378" s="22"/>
      <c r="K378" s="22"/>
      <c r="L378" s="22"/>
      <c r="M378" s="11" t="s">
        <v>2619</v>
      </c>
      <c r="N378" s="11" t="s">
        <v>42</v>
      </c>
      <c r="O378" s="11" t="s">
        <v>35</v>
      </c>
      <c r="P378" s="11"/>
    </row>
    <row r="379" s="4" customFormat="1" ht="58" customHeight="1" spans="1:16">
      <c r="A379" s="26" t="s">
        <v>3568</v>
      </c>
      <c r="B379" s="11">
        <v>1</v>
      </c>
      <c r="C379" s="11" t="s">
        <v>24</v>
      </c>
      <c r="D379" s="11" t="s">
        <v>1167</v>
      </c>
      <c r="E379" s="11">
        <v>111</v>
      </c>
      <c r="F379" s="11" t="s">
        <v>3569</v>
      </c>
      <c r="G379" s="11" t="s">
        <v>303</v>
      </c>
      <c r="H379" s="11">
        <v>2024</v>
      </c>
      <c r="I379" s="22">
        <f t="shared" si="30"/>
        <v>0</v>
      </c>
      <c r="J379" s="22"/>
      <c r="K379" s="22"/>
      <c r="L379" s="22"/>
      <c r="M379" s="11" t="s">
        <v>2619</v>
      </c>
      <c r="N379" s="11" t="s">
        <v>42</v>
      </c>
      <c r="O379" s="11" t="s">
        <v>35</v>
      </c>
      <c r="P379" s="11"/>
    </row>
    <row r="380" s="4" customFormat="1" ht="58" customHeight="1" spans="1:16">
      <c r="A380" s="26" t="s">
        <v>3570</v>
      </c>
      <c r="B380" s="11">
        <v>1</v>
      </c>
      <c r="C380" s="11" t="s">
        <v>24</v>
      </c>
      <c r="D380" s="11" t="s">
        <v>1167</v>
      </c>
      <c r="E380" s="11">
        <v>182</v>
      </c>
      <c r="F380" s="11" t="s">
        <v>3571</v>
      </c>
      <c r="G380" s="11" t="s">
        <v>179</v>
      </c>
      <c r="H380" s="11">
        <v>2024</v>
      </c>
      <c r="I380" s="22">
        <f t="shared" si="30"/>
        <v>0</v>
      </c>
      <c r="J380" s="22"/>
      <c r="K380" s="22"/>
      <c r="L380" s="22"/>
      <c r="M380" s="11" t="s">
        <v>2619</v>
      </c>
      <c r="N380" s="11" t="s">
        <v>42</v>
      </c>
      <c r="O380" s="11" t="s">
        <v>35</v>
      </c>
      <c r="P380" s="11"/>
    </row>
    <row r="381" s="4" customFormat="1" ht="58" customHeight="1" spans="1:16">
      <c r="A381" s="26" t="s">
        <v>3572</v>
      </c>
      <c r="B381" s="11">
        <v>1</v>
      </c>
      <c r="C381" s="11" t="s">
        <v>24</v>
      </c>
      <c r="D381" s="11" t="s">
        <v>1167</v>
      </c>
      <c r="E381" s="11">
        <v>99</v>
      </c>
      <c r="F381" s="11" t="s">
        <v>3573</v>
      </c>
      <c r="G381" s="11" t="s">
        <v>182</v>
      </c>
      <c r="H381" s="11">
        <v>2024</v>
      </c>
      <c r="I381" s="22">
        <f t="shared" si="30"/>
        <v>0</v>
      </c>
      <c r="J381" s="22"/>
      <c r="K381" s="22"/>
      <c r="L381" s="22"/>
      <c r="M381" s="11" t="s">
        <v>2619</v>
      </c>
      <c r="N381" s="11" t="s">
        <v>42</v>
      </c>
      <c r="O381" s="11" t="s">
        <v>35</v>
      </c>
      <c r="P381" s="11"/>
    </row>
    <row r="382" s="4" customFormat="1" ht="58" customHeight="1" spans="1:16">
      <c r="A382" s="26" t="s">
        <v>3574</v>
      </c>
      <c r="B382" s="11">
        <v>1</v>
      </c>
      <c r="C382" s="11" t="s">
        <v>24</v>
      </c>
      <c r="D382" s="11" t="s">
        <v>1167</v>
      </c>
      <c r="E382" s="11">
        <v>172</v>
      </c>
      <c r="F382" s="11" t="s">
        <v>3575</v>
      </c>
      <c r="G382" s="11" t="s">
        <v>58</v>
      </c>
      <c r="H382" s="11">
        <v>2024</v>
      </c>
      <c r="I382" s="22">
        <f t="shared" si="30"/>
        <v>0</v>
      </c>
      <c r="J382" s="22"/>
      <c r="K382" s="22"/>
      <c r="L382" s="22"/>
      <c r="M382" s="11" t="s">
        <v>2619</v>
      </c>
      <c r="N382" s="11" t="s">
        <v>42</v>
      </c>
      <c r="O382" s="11" t="s">
        <v>35</v>
      </c>
      <c r="P382" s="11"/>
    </row>
    <row r="383" s="4" customFormat="1" ht="58" customHeight="1" spans="1:16">
      <c r="A383" s="26" t="s">
        <v>3576</v>
      </c>
      <c r="B383" s="11">
        <v>1</v>
      </c>
      <c r="C383" s="11" t="s">
        <v>24</v>
      </c>
      <c r="D383" s="11" t="s">
        <v>1167</v>
      </c>
      <c r="E383" s="11">
        <v>117</v>
      </c>
      <c r="F383" s="11" t="s">
        <v>3577</v>
      </c>
      <c r="G383" s="11" t="s">
        <v>173</v>
      </c>
      <c r="H383" s="11">
        <v>2024</v>
      </c>
      <c r="I383" s="22">
        <f t="shared" si="30"/>
        <v>0</v>
      </c>
      <c r="J383" s="22"/>
      <c r="K383" s="22"/>
      <c r="L383" s="22"/>
      <c r="M383" s="11" t="s">
        <v>2619</v>
      </c>
      <c r="N383" s="11" t="s">
        <v>42</v>
      </c>
      <c r="O383" s="11" t="s">
        <v>35</v>
      </c>
      <c r="P383" s="11"/>
    </row>
    <row r="384" s="4" customFormat="1" ht="58" customHeight="1" spans="1:16">
      <c r="A384" s="26" t="s">
        <v>3578</v>
      </c>
      <c r="B384" s="11">
        <v>1</v>
      </c>
      <c r="C384" s="11" t="s">
        <v>24</v>
      </c>
      <c r="D384" s="11" t="s">
        <v>1167</v>
      </c>
      <c r="E384" s="11">
        <v>75</v>
      </c>
      <c r="F384" s="11" t="s">
        <v>3579</v>
      </c>
      <c r="G384" s="11" t="s">
        <v>176</v>
      </c>
      <c r="H384" s="11">
        <v>2024</v>
      </c>
      <c r="I384" s="22">
        <f t="shared" si="30"/>
        <v>0</v>
      </c>
      <c r="J384" s="22"/>
      <c r="K384" s="22"/>
      <c r="L384" s="22"/>
      <c r="M384" s="11" t="s">
        <v>2619</v>
      </c>
      <c r="N384" s="11" t="s">
        <v>42</v>
      </c>
      <c r="O384" s="11" t="s">
        <v>35</v>
      </c>
      <c r="P384" s="11"/>
    </row>
    <row r="385" s="4" customFormat="1" ht="58" customHeight="1" spans="1:16">
      <c r="A385" s="26" t="s">
        <v>3580</v>
      </c>
      <c r="B385" s="11">
        <v>1</v>
      </c>
      <c r="C385" s="11" t="s">
        <v>24</v>
      </c>
      <c r="D385" s="11" t="s">
        <v>1167</v>
      </c>
      <c r="E385" s="11">
        <v>109</v>
      </c>
      <c r="F385" s="11" t="s">
        <v>3581</v>
      </c>
      <c r="G385" s="11" t="s">
        <v>425</v>
      </c>
      <c r="H385" s="11">
        <v>2024</v>
      </c>
      <c r="I385" s="22">
        <f t="shared" si="30"/>
        <v>0</v>
      </c>
      <c r="J385" s="22"/>
      <c r="K385" s="22"/>
      <c r="L385" s="22"/>
      <c r="M385" s="11" t="s">
        <v>2619</v>
      </c>
      <c r="N385" s="11" t="s">
        <v>42</v>
      </c>
      <c r="O385" s="11" t="s">
        <v>35</v>
      </c>
      <c r="P385" s="11"/>
    </row>
    <row r="386" s="4" customFormat="1" ht="58" customHeight="1" spans="1:16">
      <c r="A386" s="26" t="s">
        <v>3582</v>
      </c>
      <c r="B386" s="11">
        <v>1</v>
      </c>
      <c r="C386" s="11" t="s">
        <v>24</v>
      </c>
      <c r="D386" s="11" t="s">
        <v>1167</v>
      </c>
      <c r="E386" s="11">
        <v>270</v>
      </c>
      <c r="F386" s="11" t="s">
        <v>3583</v>
      </c>
      <c r="G386" s="11" t="s">
        <v>257</v>
      </c>
      <c r="H386" s="11">
        <v>2024</v>
      </c>
      <c r="I386" s="22">
        <f t="shared" si="30"/>
        <v>0</v>
      </c>
      <c r="J386" s="22"/>
      <c r="K386" s="22"/>
      <c r="L386" s="22"/>
      <c r="M386" s="11" t="s">
        <v>2619</v>
      </c>
      <c r="N386" s="11" t="s">
        <v>42</v>
      </c>
      <c r="O386" s="11" t="s">
        <v>35</v>
      </c>
      <c r="P386" s="11"/>
    </row>
    <row r="387" s="3" customFormat="1" ht="58" customHeight="1" spans="1:16">
      <c r="A387" s="26" t="s">
        <v>2827</v>
      </c>
      <c r="B387" s="11">
        <f>SUM(B388:B405)</f>
        <v>18</v>
      </c>
      <c r="C387" s="11" t="s">
        <v>20</v>
      </c>
      <c r="D387" s="11" t="s">
        <v>20</v>
      </c>
      <c r="E387" s="11" t="s">
        <v>20</v>
      </c>
      <c r="F387" s="11" t="s">
        <v>20</v>
      </c>
      <c r="G387" s="11" t="s">
        <v>20</v>
      </c>
      <c r="H387" s="11" t="s">
        <v>20</v>
      </c>
      <c r="I387" s="22">
        <f t="shared" si="30"/>
        <v>209.29</v>
      </c>
      <c r="J387" s="22">
        <f>SUM(J388:J405)</f>
        <v>0</v>
      </c>
      <c r="K387" s="22">
        <f>SUM(K388:K405)</f>
        <v>209.29</v>
      </c>
      <c r="L387" s="22">
        <f>SUM(L388:L405)</f>
        <v>0</v>
      </c>
      <c r="M387" s="11"/>
      <c r="N387" s="11"/>
      <c r="O387" s="11"/>
      <c r="P387" s="11"/>
    </row>
    <row r="388" s="4" customFormat="1" ht="58" customHeight="1" spans="1:16">
      <c r="A388" s="26" t="s">
        <v>3584</v>
      </c>
      <c r="B388" s="11">
        <v>1</v>
      </c>
      <c r="C388" s="11" t="s">
        <v>587</v>
      </c>
      <c r="D388" s="11" t="s">
        <v>1167</v>
      </c>
      <c r="E388" s="11">
        <v>1710</v>
      </c>
      <c r="F388" s="11" t="s">
        <v>2830</v>
      </c>
      <c r="G388" s="11" t="s">
        <v>32</v>
      </c>
      <c r="H388" s="11">
        <v>2024</v>
      </c>
      <c r="I388" s="22">
        <f t="shared" ref="I388:I407" si="31">J388+K388+L388</f>
        <v>17.1</v>
      </c>
      <c r="J388" s="22"/>
      <c r="K388" s="22">
        <f t="shared" ref="K388:K405" si="32">E388*100/10000</f>
        <v>17.1</v>
      </c>
      <c r="L388" s="22"/>
      <c r="M388" s="11" t="s">
        <v>1207</v>
      </c>
      <c r="N388" s="11" t="s">
        <v>42</v>
      </c>
      <c r="O388" s="11" t="s">
        <v>35</v>
      </c>
      <c r="P388" s="11"/>
    </row>
    <row r="389" s="4" customFormat="1" ht="58" customHeight="1" spans="1:16">
      <c r="A389" s="26" t="s">
        <v>3585</v>
      </c>
      <c r="B389" s="11">
        <v>1</v>
      </c>
      <c r="C389" s="11" t="s">
        <v>587</v>
      </c>
      <c r="D389" s="11" t="s">
        <v>1167</v>
      </c>
      <c r="E389" s="11">
        <v>705</v>
      </c>
      <c r="F389" s="11" t="s">
        <v>2830</v>
      </c>
      <c r="G389" s="11" t="s">
        <v>257</v>
      </c>
      <c r="H389" s="11">
        <v>2024</v>
      </c>
      <c r="I389" s="22">
        <f t="shared" si="31"/>
        <v>7.05</v>
      </c>
      <c r="J389" s="22"/>
      <c r="K389" s="22">
        <f t="shared" si="32"/>
        <v>7.05</v>
      </c>
      <c r="L389" s="22"/>
      <c r="M389" s="11" t="s">
        <v>1207</v>
      </c>
      <c r="N389" s="11" t="s">
        <v>42</v>
      </c>
      <c r="O389" s="11" t="s">
        <v>35</v>
      </c>
      <c r="P389" s="11"/>
    </row>
    <row r="390" s="4" customFormat="1" ht="58" customHeight="1" spans="1:16">
      <c r="A390" s="26" t="s">
        <v>3586</v>
      </c>
      <c r="B390" s="11">
        <v>1</v>
      </c>
      <c r="C390" s="11" t="s">
        <v>587</v>
      </c>
      <c r="D390" s="11" t="s">
        <v>1167</v>
      </c>
      <c r="E390" s="11">
        <v>551</v>
      </c>
      <c r="F390" s="11" t="s">
        <v>2830</v>
      </c>
      <c r="G390" s="11" t="s">
        <v>185</v>
      </c>
      <c r="H390" s="11">
        <v>2024</v>
      </c>
      <c r="I390" s="22">
        <f t="shared" si="31"/>
        <v>5.51</v>
      </c>
      <c r="J390" s="22"/>
      <c r="K390" s="22">
        <f t="shared" si="32"/>
        <v>5.51</v>
      </c>
      <c r="L390" s="22"/>
      <c r="M390" s="11" t="s">
        <v>1207</v>
      </c>
      <c r="N390" s="11" t="s">
        <v>42</v>
      </c>
      <c r="O390" s="11" t="s">
        <v>35</v>
      </c>
      <c r="P390" s="11"/>
    </row>
    <row r="391" s="4" customFormat="1" ht="58" customHeight="1" spans="1:16">
      <c r="A391" s="26" t="s">
        <v>3587</v>
      </c>
      <c r="B391" s="11">
        <v>1</v>
      </c>
      <c r="C391" s="11" t="s">
        <v>587</v>
      </c>
      <c r="D391" s="11" t="s">
        <v>1167</v>
      </c>
      <c r="E391" s="11">
        <v>428</v>
      </c>
      <c r="F391" s="11" t="s">
        <v>2830</v>
      </c>
      <c r="G391" s="11" t="s">
        <v>425</v>
      </c>
      <c r="H391" s="11">
        <v>2024</v>
      </c>
      <c r="I391" s="22">
        <f t="shared" si="31"/>
        <v>4.28</v>
      </c>
      <c r="J391" s="22"/>
      <c r="K391" s="22">
        <f t="shared" si="32"/>
        <v>4.28</v>
      </c>
      <c r="L391" s="22"/>
      <c r="M391" s="11" t="s">
        <v>1207</v>
      </c>
      <c r="N391" s="11" t="s">
        <v>42</v>
      </c>
      <c r="O391" s="11" t="s">
        <v>35</v>
      </c>
      <c r="P391" s="11"/>
    </row>
    <row r="392" s="4" customFormat="1" ht="58" customHeight="1" spans="1:16">
      <c r="A392" s="26" t="s">
        <v>3588</v>
      </c>
      <c r="B392" s="11">
        <v>1</v>
      </c>
      <c r="C392" s="11" t="s">
        <v>587</v>
      </c>
      <c r="D392" s="11" t="s">
        <v>1167</v>
      </c>
      <c r="E392" s="11">
        <v>442</v>
      </c>
      <c r="F392" s="11" t="s">
        <v>2830</v>
      </c>
      <c r="G392" s="11" t="s">
        <v>191</v>
      </c>
      <c r="H392" s="11">
        <v>2024</v>
      </c>
      <c r="I392" s="22">
        <f t="shared" si="31"/>
        <v>4.42</v>
      </c>
      <c r="J392" s="22"/>
      <c r="K392" s="22">
        <f t="shared" si="32"/>
        <v>4.42</v>
      </c>
      <c r="L392" s="22"/>
      <c r="M392" s="11" t="s">
        <v>1207</v>
      </c>
      <c r="N392" s="11" t="s">
        <v>42</v>
      </c>
      <c r="O392" s="11" t="s">
        <v>35</v>
      </c>
      <c r="P392" s="11"/>
    </row>
    <row r="393" s="4" customFormat="1" ht="58" customHeight="1" spans="1:16">
      <c r="A393" s="26" t="s">
        <v>3589</v>
      </c>
      <c r="B393" s="11">
        <v>1</v>
      </c>
      <c r="C393" s="11" t="s">
        <v>587</v>
      </c>
      <c r="D393" s="11" t="s">
        <v>1167</v>
      </c>
      <c r="E393" s="11">
        <v>1532</v>
      </c>
      <c r="F393" s="11" t="s">
        <v>2830</v>
      </c>
      <c r="G393" s="11" t="s">
        <v>168</v>
      </c>
      <c r="H393" s="11">
        <v>2024</v>
      </c>
      <c r="I393" s="22">
        <f t="shared" si="31"/>
        <v>15.32</v>
      </c>
      <c r="J393" s="22"/>
      <c r="K393" s="22">
        <f t="shared" si="32"/>
        <v>15.32</v>
      </c>
      <c r="L393" s="22"/>
      <c r="M393" s="11" t="s">
        <v>1207</v>
      </c>
      <c r="N393" s="11" t="s">
        <v>42</v>
      </c>
      <c r="O393" s="11" t="s">
        <v>35</v>
      </c>
      <c r="P393" s="11"/>
    </row>
    <row r="394" s="4" customFormat="1" ht="58" customHeight="1" spans="1:16">
      <c r="A394" s="26" t="s">
        <v>3590</v>
      </c>
      <c r="B394" s="11">
        <v>1</v>
      </c>
      <c r="C394" s="11" t="s">
        <v>587</v>
      </c>
      <c r="D394" s="11" t="s">
        <v>1167</v>
      </c>
      <c r="E394" s="11">
        <v>1719</v>
      </c>
      <c r="F394" s="11" t="s">
        <v>2830</v>
      </c>
      <c r="G394" s="11" t="s">
        <v>159</v>
      </c>
      <c r="H394" s="11">
        <v>2024</v>
      </c>
      <c r="I394" s="22">
        <f t="shared" si="31"/>
        <v>17.19</v>
      </c>
      <c r="J394" s="22"/>
      <c r="K394" s="22">
        <f t="shared" si="32"/>
        <v>17.19</v>
      </c>
      <c r="L394" s="22"/>
      <c r="M394" s="11" t="s">
        <v>1207</v>
      </c>
      <c r="N394" s="11" t="s">
        <v>42</v>
      </c>
      <c r="O394" s="11" t="s">
        <v>35</v>
      </c>
      <c r="P394" s="11"/>
    </row>
    <row r="395" s="4" customFormat="1" ht="58" customHeight="1" spans="1:16">
      <c r="A395" s="26" t="s">
        <v>3591</v>
      </c>
      <c r="B395" s="11">
        <v>1</v>
      </c>
      <c r="C395" s="11" t="s">
        <v>587</v>
      </c>
      <c r="D395" s="11" t="s">
        <v>1167</v>
      </c>
      <c r="E395" s="11">
        <v>1273</v>
      </c>
      <c r="F395" s="11" t="s">
        <v>2830</v>
      </c>
      <c r="G395" s="11" t="s">
        <v>194</v>
      </c>
      <c r="H395" s="11">
        <v>2024</v>
      </c>
      <c r="I395" s="22">
        <f t="shared" si="31"/>
        <v>12.73</v>
      </c>
      <c r="J395" s="22"/>
      <c r="K395" s="22">
        <f t="shared" si="32"/>
        <v>12.73</v>
      </c>
      <c r="L395" s="22"/>
      <c r="M395" s="11" t="s">
        <v>1207</v>
      </c>
      <c r="N395" s="11" t="s">
        <v>42</v>
      </c>
      <c r="O395" s="11" t="s">
        <v>35</v>
      </c>
      <c r="P395" s="11"/>
    </row>
    <row r="396" s="4" customFormat="1" ht="58" customHeight="1" spans="1:16">
      <c r="A396" s="26" t="s">
        <v>3592</v>
      </c>
      <c r="B396" s="11">
        <v>1</v>
      </c>
      <c r="C396" s="11" t="s">
        <v>587</v>
      </c>
      <c r="D396" s="11" t="s">
        <v>1167</v>
      </c>
      <c r="E396" s="11">
        <v>1439</v>
      </c>
      <c r="F396" s="11" t="s">
        <v>2830</v>
      </c>
      <c r="G396" s="11" t="s">
        <v>179</v>
      </c>
      <c r="H396" s="11">
        <v>2024</v>
      </c>
      <c r="I396" s="22">
        <f t="shared" si="31"/>
        <v>14.39</v>
      </c>
      <c r="J396" s="22"/>
      <c r="K396" s="22">
        <f t="shared" si="32"/>
        <v>14.39</v>
      </c>
      <c r="L396" s="22"/>
      <c r="M396" s="11" t="s">
        <v>1207</v>
      </c>
      <c r="N396" s="11" t="s">
        <v>42</v>
      </c>
      <c r="O396" s="11" t="s">
        <v>35</v>
      </c>
      <c r="P396" s="11"/>
    </row>
    <row r="397" s="4" customFormat="1" ht="58" customHeight="1" spans="1:16">
      <c r="A397" s="26" t="s">
        <v>3593</v>
      </c>
      <c r="B397" s="11">
        <v>1</v>
      </c>
      <c r="C397" s="11" t="s">
        <v>587</v>
      </c>
      <c r="D397" s="11" t="s">
        <v>1167</v>
      </c>
      <c r="E397" s="11">
        <v>1988</v>
      </c>
      <c r="F397" s="11" t="s">
        <v>2830</v>
      </c>
      <c r="G397" s="11" t="s">
        <v>229</v>
      </c>
      <c r="H397" s="11">
        <v>2024</v>
      </c>
      <c r="I397" s="22">
        <f t="shared" si="31"/>
        <v>19.88</v>
      </c>
      <c r="J397" s="22"/>
      <c r="K397" s="22">
        <f t="shared" si="32"/>
        <v>19.88</v>
      </c>
      <c r="L397" s="22"/>
      <c r="M397" s="11" t="s">
        <v>1207</v>
      </c>
      <c r="N397" s="11" t="s">
        <v>42</v>
      </c>
      <c r="O397" s="11" t="s">
        <v>35</v>
      </c>
      <c r="P397" s="11"/>
    </row>
    <row r="398" s="4" customFormat="1" ht="58" customHeight="1" spans="1:16">
      <c r="A398" s="26" t="s">
        <v>3594</v>
      </c>
      <c r="B398" s="11">
        <v>1</v>
      </c>
      <c r="C398" s="11" t="s">
        <v>587</v>
      </c>
      <c r="D398" s="11" t="s">
        <v>1167</v>
      </c>
      <c r="E398" s="11">
        <v>687</v>
      </c>
      <c r="F398" s="11" t="s">
        <v>2830</v>
      </c>
      <c r="G398" s="11" t="s">
        <v>165</v>
      </c>
      <c r="H398" s="11">
        <v>2024</v>
      </c>
      <c r="I398" s="22">
        <f t="shared" si="31"/>
        <v>6.87</v>
      </c>
      <c r="J398" s="22"/>
      <c r="K398" s="22">
        <f t="shared" si="32"/>
        <v>6.87</v>
      </c>
      <c r="L398" s="22"/>
      <c r="M398" s="11" t="s">
        <v>1207</v>
      </c>
      <c r="N398" s="11" t="s">
        <v>42</v>
      </c>
      <c r="O398" s="11" t="s">
        <v>35</v>
      </c>
      <c r="P398" s="11"/>
    </row>
    <row r="399" s="4" customFormat="1" ht="58" customHeight="1" spans="1:16">
      <c r="A399" s="26" t="s">
        <v>3595</v>
      </c>
      <c r="B399" s="11">
        <v>1</v>
      </c>
      <c r="C399" s="11" t="s">
        <v>587</v>
      </c>
      <c r="D399" s="11" t="s">
        <v>1167</v>
      </c>
      <c r="E399" s="11">
        <v>401</v>
      </c>
      <c r="F399" s="11" t="s">
        <v>2830</v>
      </c>
      <c r="G399" s="11" t="s">
        <v>182</v>
      </c>
      <c r="H399" s="11">
        <v>2024</v>
      </c>
      <c r="I399" s="22">
        <f t="shared" si="31"/>
        <v>4.01</v>
      </c>
      <c r="J399" s="22"/>
      <c r="K399" s="22">
        <f t="shared" si="32"/>
        <v>4.01</v>
      </c>
      <c r="L399" s="22"/>
      <c r="M399" s="11" t="s">
        <v>1207</v>
      </c>
      <c r="N399" s="11" t="s">
        <v>42</v>
      </c>
      <c r="O399" s="11" t="s">
        <v>35</v>
      </c>
      <c r="P399" s="11"/>
    </row>
    <row r="400" s="4" customFormat="1" ht="58" customHeight="1" spans="1:16">
      <c r="A400" s="26" t="s">
        <v>3596</v>
      </c>
      <c r="B400" s="11">
        <v>1</v>
      </c>
      <c r="C400" s="11" t="s">
        <v>587</v>
      </c>
      <c r="D400" s="11" t="s">
        <v>1167</v>
      </c>
      <c r="E400" s="11">
        <v>706</v>
      </c>
      <c r="F400" s="11" t="s">
        <v>2830</v>
      </c>
      <c r="G400" s="11" t="s">
        <v>188</v>
      </c>
      <c r="H400" s="11">
        <v>2024</v>
      </c>
      <c r="I400" s="22">
        <f t="shared" si="31"/>
        <v>7.06</v>
      </c>
      <c r="J400" s="22"/>
      <c r="K400" s="22">
        <f t="shared" si="32"/>
        <v>7.06</v>
      </c>
      <c r="L400" s="22"/>
      <c r="M400" s="11" t="s">
        <v>1207</v>
      </c>
      <c r="N400" s="11" t="s">
        <v>42</v>
      </c>
      <c r="O400" s="11" t="s">
        <v>35</v>
      </c>
      <c r="P400" s="11"/>
    </row>
    <row r="401" s="4" customFormat="1" ht="58" customHeight="1" spans="1:16">
      <c r="A401" s="26" t="s">
        <v>3597</v>
      </c>
      <c r="B401" s="11">
        <v>1</v>
      </c>
      <c r="C401" s="11" t="s">
        <v>587</v>
      </c>
      <c r="D401" s="11" t="s">
        <v>1167</v>
      </c>
      <c r="E401" s="11">
        <v>889</v>
      </c>
      <c r="F401" s="11" t="s">
        <v>2830</v>
      </c>
      <c r="G401" s="11" t="s">
        <v>176</v>
      </c>
      <c r="H401" s="11">
        <v>2024</v>
      </c>
      <c r="I401" s="22">
        <f t="shared" si="31"/>
        <v>8.89</v>
      </c>
      <c r="J401" s="22"/>
      <c r="K401" s="22">
        <f t="shared" si="32"/>
        <v>8.89</v>
      </c>
      <c r="L401" s="22"/>
      <c r="M401" s="11" t="s">
        <v>1207</v>
      </c>
      <c r="N401" s="11" t="s">
        <v>42</v>
      </c>
      <c r="O401" s="11" t="s">
        <v>35</v>
      </c>
      <c r="P401" s="11"/>
    </row>
    <row r="402" s="4" customFormat="1" ht="58" customHeight="1" spans="1:16">
      <c r="A402" s="26" t="s">
        <v>3598</v>
      </c>
      <c r="B402" s="11">
        <v>1</v>
      </c>
      <c r="C402" s="11" t="s">
        <v>587</v>
      </c>
      <c r="D402" s="11" t="s">
        <v>1167</v>
      </c>
      <c r="E402" s="11">
        <v>1470</v>
      </c>
      <c r="F402" s="11" t="s">
        <v>2830</v>
      </c>
      <c r="G402" s="11" t="s">
        <v>2845</v>
      </c>
      <c r="H402" s="11">
        <v>2024</v>
      </c>
      <c r="I402" s="22">
        <f t="shared" si="31"/>
        <v>14.7</v>
      </c>
      <c r="J402" s="22"/>
      <c r="K402" s="22">
        <f t="shared" si="32"/>
        <v>14.7</v>
      </c>
      <c r="L402" s="22"/>
      <c r="M402" s="11" t="s">
        <v>1207</v>
      </c>
      <c r="N402" s="11" t="s">
        <v>42</v>
      </c>
      <c r="O402" s="11" t="s">
        <v>35</v>
      </c>
      <c r="P402" s="11"/>
    </row>
    <row r="403" s="4" customFormat="1" ht="58" customHeight="1" spans="1:16">
      <c r="A403" s="26" t="s">
        <v>3599</v>
      </c>
      <c r="B403" s="11">
        <v>1</v>
      </c>
      <c r="C403" s="11" t="s">
        <v>587</v>
      </c>
      <c r="D403" s="11" t="s">
        <v>1167</v>
      </c>
      <c r="E403" s="11">
        <v>1130</v>
      </c>
      <c r="F403" s="11" t="s">
        <v>2830</v>
      </c>
      <c r="G403" s="11" t="s">
        <v>162</v>
      </c>
      <c r="H403" s="11">
        <v>2024</v>
      </c>
      <c r="I403" s="22">
        <f t="shared" si="31"/>
        <v>11.3</v>
      </c>
      <c r="J403" s="22"/>
      <c r="K403" s="22">
        <f t="shared" si="32"/>
        <v>11.3</v>
      </c>
      <c r="L403" s="22"/>
      <c r="M403" s="11" t="s">
        <v>1207</v>
      </c>
      <c r="N403" s="11" t="s">
        <v>42</v>
      </c>
      <c r="O403" s="11" t="s">
        <v>35</v>
      </c>
      <c r="P403" s="11"/>
    </row>
    <row r="404" s="4" customFormat="1" ht="58" customHeight="1" spans="1:16">
      <c r="A404" s="26" t="s">
        <v>3600</v>
      </c>
      <c r="B404" s="11">
        <v>1</v>
      </c>
      <c r="C404" s="11" t="s">
        <v>587</v>
      </c>
      <c r="D404" s="11" t="s">
        <v>1167</v>
      </c>
      <c r="E404" s="11">
        <v>2307</v>
      </c>
      <c r="F404" s="11" t="s">
        <v>2830</v>
      </c>
      <c r="G404" s="11" t="s">
        <v>58</v>
      </c>
      <c r="H404" s="11">
        <v>2024</v>
      </c>
      <c r="I404" s="22">
        <f t="shared" si="31"/>
        <v>23.07</v>
      </c>
      <c r="J404" s="22"/>
      <c r="K404" s="22">
        <f t="shared" si="32"/>
        <v>23.07</v>
      </c>
      <c r="L404" s="22"/>
      <c r="M404" s="11" t="s">
        <v>1207</v>
      </c>
      <c r="N404" s="11" t="s">
        <v>42</v>
      </c>
      <c r="O404" s="11" t="s">
        <v>35</v>
      </c>
      <c r="P404" s="11"/>
    </row>
    <row r="405" s="4" customFormat="1" ht="58" customHeight="1" spans="1:16">
      <c r="A405" s="26" t="s">
        <v>3601</v>
      </c>
      <c r="B405" s="11">
        <v>1</v>
      </c>
      <c r="C405" s="11" t="s">
        <v>587</v>
      </c>
      <c r="D405" s="11" t="s">
        <v>1167</v>
      </c>
      <c r="E405" s="11">
        <v>1552</v>
      </c>
      <c r="F405" s="11" t="s">
        <v>2830</v>
      </c>
      <c r="G405" s="11" t="s">
        <v>303</v>
      </c>
      <c r="H405" s="11">
        <v>2024</v>
      </c>
      <c r="I405" s="22">
        <f t="shared" si="31"/>
        <v>15.52</v>
      </c>
      <c r="J405" s="22"/>
      <c r="K405" s="22">
        <f t="shared" si="32"/>
        <v>15.52</v>
      </c>
      <c r="L405" s="22"/>
      <c r="M405" s="11" t="s">
        <v>1207</v>
      </c>
      <c r="N405" s="11" t="s">
        <v>42</v>
      </c>
      <c r="O405" s="11" t="s">
        <v>35</v>
      </c>
      <c r="P405" s="11"/>
    </row>
    <row r="406" s="3" customFormat="1" ht="58" customHeight="1" spans="1:16">
      <c r="A406" s="26" t="s">
        <v>2849</v>
      </c>
      <c r="B406" s="11"/>
      <c r="C406" s="11" t="s">
        <v>20</v>
      </c>
      <c r="D406" s="11" t="s">
        <v>1167</v>
      </c>
      <c r="E406" s="11" t="s">
        <v>20</v>
      </c>
      <c r="F406" s="11" t="s">
        <v>2850</v>
      </c>
      <c r="G406" s="11" t="s">
        <v>20</v>
      </c>
      <c r="H406" s="11" t="s">
        <v>20</v>
      </c>
      <c r="I406" s="22">
        <f t="shared" si="31"/>
        <v>0</v>
      </c>
      <c r="J406" s="22"/>
      <c r="K406" s="22"/>
      <c r="L406" s="22"/>
      <c r="M406" s="11"/>
      <c r="N406" s="11"/>
      <c r="O406" s="11"/>
      <c r="P406" s="11"/>
    </row>
    <row r="407" s="3" customFormat="1" ht="58" customHeight="1" spans="1:16">
      <c r="A407" s="26" t="s">
        <v>2851</v>
      </c>
      <c r="B407" s="11">
        <f>SUM(B408:B425)</f>
        <v>18</v>
      </c>
      <c r="C407" s="11" t="s">
        <v>20</v>
      </c>
      <c r="D407" s="11" t="s">
        <v>20</v>
      </c>
      <c r="E407" s="11" t="s">
        <v>20</v>
      </c>
      <c r="F407" s="11" t="s">
        <v>20</v>
      </c>
      <c r="G407" s="11" t="s">
        <v>20</v>
      </c>
      <c r="H407" s="11" t="s">
        <v>20</v>
      </c>
      <c r="I407" s="22">
        <f t="shared" si="31"/>
        <v>0</v>
      </c>
      <c r="J407" s="22">
        <f>SUM(J408:J425)</f>
        <v>0</v>
      </c>
      <c r="K407" s="22">
        <f>SUM(K408:K425)</f>
        <v>0</v>
      </c>
      <c r="L407" s="22">
        <f>SUM(L408:L425)</f>
        <v>0</v>
      </c>
      <c r="M407" s="11"/>
      <c r="N407" s="11"/>
      <c r="O407" s="11"/>
      <c r="P407" s="11"/>
    </row>
    <row r="408" s="4" customFormat="1" ht="58" customHeight="1" spans="1:16">
      <c r="A408" s="26" t="s">
        <v>3602</v>
      </c>
      <c r="B408" s="11">
        <v>1</v>
      </c>
      <c r="C408" s="11" t="s">
        <v>24</v>
      </c>
      <c r="D408" s="11" t="s">
        <v>1167</v>
      </c>
      <c r="E408" s="11">
        <v>1400</v>
      </c>
      <c r="F408" s="11" t="s">
        <v>3346</v>
      </c>
      <c r="G408" s="11" t="s">
        <v>194</v>
      </c>
      <c r="H408" s="11">
        <v>2024</v>
      </c>
      <c r="I408" s="22">
        <f t="shared" ref="I408:I440" si="33">J408+K408+L408</f>
        <v>0</v>
      </c>
      <c r="J408" s="22"/>
      <c r="K408" s="22"/>
      <c r="L408" s="22"/>
      <c r="M408" s="11" t="s">
        <v>2619</v>
      </c>
      <c r="N408" s="11" t="s">
        <v>42</v>
      </c>
      <c r="O408" s="11" t="s">
        <v>35</v>
      </c>
      <c r="P408" s="11"/>
    </row>
    <row r="409" s="4" customFormat="1" ht="58" customHeight="1" spans="1:16">
      <c r="A409" s="26" t="s">
        <v>3603</v>
      </c>
      <c r="B409" s="11">
        <v>1</v>
      </c>
      <c r="C409" s="11" t="s">
        <v>24</v>
      </c>
      <c r="D409" s="11" t="s">
        <v>1167</v>
      </c>
      <c r="E409" s="11">
        <v>1500</v>
      </c>
      <c r="F409" s="11" t="s">
        <v>3348</v>
      </c>
      <c r="G409" s="11" t="s">
        <v>159</v>
      </c>
      <c r="H409" s="11">
        <v>2024</v>
      </c>
      <c r="I409" s="22">
        <f t="shared" si="33"/>
        <v>0</v>
      </c>
      <c r="J409" s="22"/>
      <c r="K409" s="22"/>
      <c r="L409" s="22"/>
      <c r="M409" s="11" t="s">
        <v>2619</v>
      </c>
      <c r="N409" s="11" t="s">
        <v>42</v>
      </c>
      <c r="O409" s="11" t="s">
        <v>35</v>
      </c>
      <c r="P409" s="11"/>
    </row>
    <row r="410" s="4" customFormat="1" ht="58" customHeight="1" spans="1:16">
      <c r="A410" s="26" t="s">
        <v>3604</v>
      </c>
      <c r="B410" s="11">
        <v>1</v>
      </c>
      <c r="C410" s="11" t="s">
        <v>24</v>
      </c>
      <c r="D410" s="11" t="s">
        <v>1167</v>
      </c>
      <c r="E410" s="11">
        <v>800</v>
      </c>
      <c r="F410" s="11" t="s">
        <v>3350</v>
      </c>
      <c r="G410" s="11" t="s">
        <v>191</v>
      </c>
      <c r="H410" s="11">
        <v>2024</v>
      </c>
      <c r="I410" s="22">
        <f t="shared" si="33"/>
        <v>0</v>
      </c>
      <c r="J410" s="22"/>
      <c r="K410" s="22"/>
      <c r="L410" s="22"/>
      <c r="M410" s="11" t="s">
        <v>2619</v>
      </c>
      <c r="N410" s="11" t="s">
        <v>42</v>
      </c>
      <c r="O410" s="11" t="s">
        <v>35</v>
      </c>
      <c r="P410" s="11"/>
    </row>
    <row r="411" s="4" customFormat="1" ht="58" customHeight="1" spans="1:16">
      <c r="A411" s="26" t="s">
        <v>3605</v>
      </c>
      <c r="B411" s="11">
        <v>1</v>
      </c>
      <c r="C411" s="11" t="s">
        <v>24</v>
      </c>
      <c r="D411" s="11" t="s">
        <v>1167</v>
      </c>
      <c r="E411" s="11">
        <v>1000</v>
      </c>
      <c r="F411" s="11" t="s">
        <v>3352</v>
      </c>
      <c r="G411" s="11" t="s">
        <v>188</v>
      </c>
      <c r="H411" s="11">
        <v>2024</v>
      </c>
      <c r="I411" s="22">
        <f t="shared" si="33"/>
        <v>0</v>
      </c>
      <c r="J411" s="22"/>
      <c r="K411" s="22"/>
      <c r="L411" s="22"/>
      <c r="M411" s="11" t="s">
        <v>2619</v>
      </c>
      <c r="N411" s="11" t="s">
        <v>42</v>
      </c>
      <c r="O411" s="11" t="s">
        <v>35</v>
      </c>
      <c r="P411" s="11"/>
    </row>
    <row r="412" s="4" customFormat="1" ht="58" customHeight="1" spans="1:16">
      <c r="A412" s="26" t="s">
        <v>3606</v>
      </c>
      <c r="B412" s="11">
        <v>1</v>
      </c>
      <c r="C412" s="11" t="s">
        <v>24</v>
      </c>
      <c r="D412" s="11" t="s">
        <v>1167</v>
      </c>
      <c r="E412" s="11">
        <v>800</v>
      </c>
      <c r="F412" s="11" t="s">
        <v>3350</v>
      </c>
      <c r="G412" s="11" t="s">
        <v>185</v>
      </c>
      <c r="H412" s="11">
        <v>2024</v>
      </c>
      <c r="I412" s="22">
        <f t="shared" si="33"/>
        <v>0</v>
      </c>
      <c r="J412" s="22"/>
      <c r="K412" s="22"/>
      <c r="L412" s="22"/>
      <c r="M412" s="11" t="s">
        <v>2619</v>
      </c>
      <c r="N412" s="11" t="s">
        <v>42</v>
      </c>
      <c r="O412" s="11" t="s">
        <v>35</v>
      </c>
      <c r="P412" s="11"/>
    </row>
    <row r="413" s="4" customFormat="1" ht="58" customHeight="1" spans="1:16">
      <c r="A413" s="26" t="s">
        <v>3607</v>
      </c>
      <c r="B413" s="11">
        <v>1</v>
      </c>
      <c r="C413" s="11" t="s">
        <v>24</v>
      </c>
      <c r="D413" s="11" t="s">
        <v>1167</v>
      </c>
      <c r="E413" s="11">
        <v>1500</v>
      </c>
      <c r="F413" s="11" t="s">
        <v>3348</v>
      </c>
      <c r="G413" s="11" t="s">
        <v>32</v>
      </c>
      <c r="H413" s="11">
        <v>2024</v>
      </c>
      <c r="I413" s="22">
        <f t="shared" si="33"/>
        <v>0</v>
      </c>
      <c r="J413" s="22"/>
      <c r="K413" s="22"/>
      <c r="L413" s="22"/>
      <c r="M413" s="11" t="s">
        <v>2619</v>
      </c>
      <c r="N413" s="11" t="s">
        <v>42</v>
      </c>
      <c r="O413" s="11" t="s">
        <v>35</v>
      </c>
      <c r="P413" s="11"/>
    </row>
    <row r="414" s="4" customFormat="1" ht="58" customHeight="1" spans="1:16">
      <c r="A414" s="26" t="s">
        <v>3608</v>
      </c>
      <c r="B414" s="11">
        <v>1</v>
      </c>
      <c r="C414" s="11" t="s">
        <v>24</v>
      </c>
      <c r="D414" s="11" t="s">
        <v>1167</v>
      </c>
      <c r="E414" s="11">
        <v>1500</v>
      </c>
      <c r="F414" s="11" t="s">
        <v>3348</v>
      </c>
      <c r="G414" s="11" t="s">
        <v>229</v>
      </c>
      <c r="H414" s="11">
        <v>2024</v>
      </c>
      <c r="I414" s="22">
        <f t="shared" si="33"/>
        <v>0</v>
      </c>
      <c r="J414" s="22"/>
      <c r="K414" s="22"/>
      <c r="L414" s="22"/>
      <c r="M414" s="11" t="s">
        <v>2619</v>
      </c>
      <c r="N414" s="11" t="s">
        <v>42</v>
      </c>
      <c r="O414" s="11" t="s">
        <v>35</v>
      </c>
      <c r="P414" s="11"/>
    </row>
    <row r="415" s="4" customFormat="1" ht="58" customHeight="1" spans="1:16">
      <c r="A415" s="26" t="s">
        <v>3609</v>
      </c>
      <c r="B415" s="11">
        <v>1</v>
      </c>
      <c r="C415" s="11" t="s">
        <v>24</v>
      </c>
      <c r="D415" s="11" t="s">
        <v>1167</v>
      </c>
      <c r="E415" s="11">
        <v>1500</v>
      </c>
      <c r="F415" s="11" t="s">
        <v>3348</v>
      </c>
      <c r="G415" s="11" t="s">
        <v>168</v>
      </c>
      <c r="H415" s="11">
        <v>2024</v>
      </c>
      <c r="I415" s="22">
        <f t="shared" si="33"/>
        <v>0</v>
      </c>
      <c r="J415" s="22"/>
      <c r="K415" s="22"/>
      <c r="L415" s="22"/>
      <c r="M415" s="11" t="s">
        <v>2619</v>
      </c>
      <c r="N415" s="11" t="s">
        <v>42</v>
      </c>
      <c r="O415" s="11" t="s">
        <v>35</v>
      </c>
      <c r="P415" s="11"/>
    </row>
    <row r="416" s="4" customFormat="1" ht="58" customHeight="1" spans="1:16">
      <c r="A416" s="26" t="s">
        <v>3610</v>
      </c>
      <c r="B416" s="11">
        <v>1</v>
      </c>
      <c r="C416" s="11" t="s">
        <v>24</v>
      </c>
      <c r="D416" s="11" t="s">
        <v>1167</v>
      </c>
      <c r="E416" s="11">
        <v>1000</v>
      </c>
      <c r="F416" s="11" t="s">
        <v>3352</v>
      </c>
      <c r="G416" s="11" t="s">
        <v>165</v>
      </c>
      <c r="H416" s="11">
        <v>2024</v>
      </c>
      <c r="I416" s="22">
        <f t="shared" si="33"/>
        <v>0</v>
      </c>
      <c r="J416" s="22"/>
      <c r="K416" s="22"/>
      <c r="L416" s="22"/>
      <c r="M416" s="11" t="s">
        <v>2619</v>
      </c>
      <c r="N416" s="11" t="s">
        <v>42</v>
      </c>
      <c r="O416" s="11" t="s">
        <v>35</v>
      </c>
      <c r="P416" s="11"/>
    </row>
    <row r="417" s="4" customFormat="1" ht="58" customHeight="1" spans="1:16">
      <c r="A417" s="26" t="s">
        <v>3611</v>
      </c>
      <c r="B417" s="11">
        <v>1</v>
      </c>
      <c r="C417" s="11" t="s">
        <v>24</v>
      </c>
      <c r="D417" s="11" t="s">
        <v>1167</v>
      </c>
      <c r="E417" s="11">
        <v>1000</v>
      </c>
      <c r="F417" s="11" t="s">
        <v>3352</v>
      </c>
      <c r="G417" s="11" t="s">
        <v>162</v>
      </c>
      <c r="H417" s="11">
        <v>2024</v>
      </c>
      <c r="I417" s="22">
        <f t="shared" si="33"/>
        <v>0</v>
      </c>
      <c r="J417" s="22"/>
      <c r="K417" s="22"/>
      <c r="L417" s="22"/>
      <c r="M417" s="11" t="s">
        <v>2619</v>
      </c>
      <c r="N417" s="11" t="s">
        <v>42</v>
      </c>
      <c r="O417" s="11" t="s">
        <v>35</v>
      </c>
      <c r="P417" s="11"/>
    </row>
    <row r="418" s="4" customFormat="1" ht="58" customHeight="1" spans="1:16">
      <c r="A418" s="26" t="s">
        <v>3612</v>
      </c>
      <c r="B418" s="11">
        <v>1</v>
      </c>
      <c r="C418" s="11" t="s">
        <v>24</v>
      </c>
      <c r="D418" s="11" t="s">
        <v>1167</v>
      </c>
      <c r="E418" s="11">
        <v>1000</v>
      </c>
      <c r="F418" s="11" t="s">
        <v>3352</v>
      </c>
      <c r="G418" s="11" t="s">
        <v>303</v>
      </c>
      <c r="H418" s="11">
        <v>2024</v>
      </c>
      <c r="I418" s="22">
        <f t="shared" si="33"/>
        <v>0</v>
      </c>
      <c r="J418" s="22"/>
      <c r="K418" s="22"/>
      <c r="L418" s="22"/>
      <c r="M418" s="11" t="s">
        <v>2619</v>
      </c>
      <c r="N418" s="11" t="s">
        <v>42</v>
      </c>
      <c r="O418" s="11" t="s">
        <v>35</v>
      </c>
      <c r="P418" s="11"/>
    </row>
    <row r="419" s="4" customFormat="1" ht="58" customHeight="1" spans="1:16">
      <c r="A419" s="26" t="s">
        <v>3613</v>
      </c>
      <c r="B419" s="11">
        <v>1</v>
      </c>
      <c r="C419" s="11" t="s">
        <v>24</v>
      </c>
      <c r="D419" s="11" t="s">
        <v>1167</v>
      </c>
      <c r="E419" s="11">
        <v>1000</v>
      </c>
      <c r="F419" s="11" t="s">
        <v>3352</v>
      </c>
      <c r="G419" s="11" t="s">
        <v>179</v>
      </c>
      <c r="H419" s="11">
        <v>2024</v>
      </c>
      <c r="I419" s="22">
        <f t="shared" si="33"/>
        <v>0</v>
      </c>
      <c r="J419" s="22"/>
      <c r="K419" s="22"/>
      <c r="L419" s="22"/>
      <c r="M419" s="11" t="s">
        <v>2619</v>
      </c>
      <c r="N419" s="11" t="s">
        <v>42</v>
      </c>
      <c r="O419" s="11" t="s">
        <v>35</v>
      </c>
      <c r="P419" s="11"/>
    </row>
    <row r="420" s="4" customFormat="1" ht="58" customHeight="1" spans="1:16">
      <c r="A420" s="26" t="s">
        <v>3614</v>
      </c>
      <c r="B420" s="11">
        <v>1</v>
      </c>
      <c r="C420" s="11" t="s">
        <v>24</v>
      </c>
      <c r="D420" s="11" t="s">
        <v>1167</v>
      </c>
      <c r="E420" s="11">
        <v>1000</v>
      </c>
      <c r="F420" s="11" t="s">
        <v>3352</v>
      </c>
      <c r="G420" s="11" t="s">
        <v>182</v>
      </c>
      <c r="H420" s="11">
        <v>2024</v>
      </c>
      <c r="I420" s="22">
        <f t="shared" si="33"/>
        <v>0</v>
      </c>
      <c r="J420" s="22"/>
      <c r="K420" s="22"/>
      <c r="L420" s="22"/>
      <c r="M420" s="11" t="s">
        <v>2619</v>
      </c>
      <c r="N420" s="11" t="s">
        <v>42</v>
      </c>
      <c r="O420" s="11" t="s">
        <v>35</v>
      </c>
      <c r="P420" s="11"/>
    </row>
    <row r="421" s="4" customFormat="1" ht="58" customHeight="1" spans="1:16">
      <c r="A421" s="26" t="s">
        <v>3615</v>
      </c>
      <c r="B421" s="11">
        <v>1</v>
      </c>
      <c r="C421" s="11" t="s">
        <v>24</v>
      </c>
      <c r="D421" s="11" t="s">
        <v>1167</v>
      </c>
      <c r="E421" s="11">
        <v>1200</v>
      </c>
      <c r="F421" s="11" t="s">
        <v>3363</v>
      </c>
      <c r="G421" s="11" t="s">
        <v>58</v>
      </c>
      <c r="H421" s="11">
        <v>2024</v>
      </c>
      <c r="I421" s="22">
        <f t="shared" si="33"/>
        <v>0</v>
      </c>
      <c r="J421" s="22"/>
      <c r="K421" s="22"/>
      <c r="L421" s="22"/>
      <c r="M421" s="11" t="s">
        <v>2619</v>
      </c>
      <c r="N421" s="11" t="s">
        <v>42</v>
      </c>
      <c r="O421" s="11" t="s">
        <v>35</v>
      </c>
      <c r="P421" s="11"/>
    </row>
    <row r="422" s="4" customFormat="1" ht="58" customHeight="1" spans="1:16">
      <c r="A422" s="26" t="s">
        <v>3616</v>
      </c>
      <c r="B422" s="11">
        <v>1</v>
      </c>
      <c r="C422" s="11" t="s">
        <v>24</v>
      </c>
      <c r="D422" s="11" t="s">
        <v>1167</v>
      </c>
      <c r="E422" s="11">
        <v>1000</v>
      </c>
      <c r="F422" s="11" t="s">
        <v>3352</v>
      </c>
      <c r="G422" s="11" t="s">
        <v>173</v>
      </c>
      <c r="H422" s="11">
        <v>2024</v>
      </c>
      <c r="I422" s="22">
        <f t="shared" si="33"/>
        <v>0</v>
      </c>
      <c r="J422" s="22"/>
      <c r="K422" s="22"/>
      <c r="L422" s="22"/>
      <c r="M422" s="11" t="s">
        <v>2619</v>
      </c>
      <c r="N422" s="11" t="s">
        <v>42</v>
      </c>
      <c r="O422" s="11" t="s">
        <v>35</v>
      </c>
      <c r="P422" s="11"/>
    </row>
    <row r="423" s="4" customFormat="1" ht="58" customHeight="1" spans="1:16">
      <c r="A423" s="26" t="s">
        <v>3617</v>
      </c>
      <c r="B423" s="11">
        <v>1</v>
      </c>
      <c r="C423" s="11" t="s">
        <v>24</v>
      </c>
      <c r="D423" s="11" t="s">
        <v>1167</v>
      </c>
      <c r="E423" s="11">
        <v>1000</v>
      </c>
      <c r="F423" s="11" t="s">
        <v>3352</v>
      </c>
      <c r="G423" s="11" t="s">
        <v>176</v>
      </c>
      <c r="H423" s="11">
        <v>2024</v>
      </c>
      <c r="I423" s="22">
        <f t="shared" si="33"/>
        <v>0</v>
      </c>
      <c r="J423" s="22"/>
      <c r="K423" s="22"/>
      <c r="L423" s="22"/>
      <c r="M423" s="11" t="s">
        <v>2619</v>
      </c>
      <c r="N423" s="11" t="s">
        <v>42</v>
      </c>
      <c r="O423" s="11" t="s">
        <v>35</v>
      </c>
      <c r="P423" s="11"/>
    </row>
    <row r="424" s="4" customFormat="1" ht="58" customHeight="1" spans="1:16">
      <c r="A424" s="26" t="s">
        <v>3618</v>
      </c>
      <c r="B424" s="11">
        <v>1</v>
      </c>
      <c r="C424" s="11" t="s">
        <v>24</v>
      </c>
      <c r="D424" s="11" t="s">
        <v>1167</v>
      </c>
      <c r="E424" s="11">
        <v>1000</v>
      </c>
      <c r="F424" s="11" t="s">
        <v>3352</v>
      </c>
      <c r="G424" s="11" t="s">
        <v>425</v>
      </c>
      <c r="H424" s="11">
        <v>2024</v>
      </c>
      <c r="I424" s="22">
        <f t="shared" si="33"/>
        <v>0</v>
      </c>
      <c r="J424" s="22"/>
      <c r="K424" s="22"/>
      <c r="L424" s="22"/>
      <c r="M424" s="11" t="s">
        <v>2619</v>
      </c>
      <c r="N424" s="11" t="s">
        <v>42</v>
      </c>
      <c r="O424" s="11" t="s">
        <v>35</v>
      </c>
      <c r="P424" s="11"/>
    </row>
    <row r="425" s="4" customFormat="1" ht="58" customHeight="1" spans="1:16">
      <c r="A425" s="26" t="s">
        <v>3619</v>
      </c>
      <c r="B425" s="11">
        <v>1</v>
      </c>
      <c r="C425" s="11" t="s">
        <v>24</v>
      </c>
      <c r="D425" s="11" t="s">
        <v>1167</v>
      </c>
      <c r="E425" s="11">
        <v>800</v>
      </c>
      <c r="F425" s="11" t="s">
        <v>3350</v>
      </c>
      <c r="G425" s="11" t="s">
        <v>257</v>
      </c>
      <c r="H425" s="11">
        <v>2024</v>
      </c>
      <c r="I425" s="22">
        <f t="shared" si="33"/>
        <v>0</v>
      </c>
      <c r="J425" s="22"/>
      <c r="K425" s="22"/>
      <c r="L425" s="22"/>
      <c r="M425" s="11" t="s">
        <v>2619</v>
      </c>
      <c r="N425" s="11" t="s">
        <v>42</v>
      </c>
      <c r="O425" s="11" t="s">
        <v>35</v>
      </c>
      <c r="P425" s="11"/>
    </row>
    <row r="426" s="3" customFormat="1" ht="58" customHeight="1" spans="1:16">
      <c r="A426" s="10" t="s">
        <v>2875</v>
      </c>
      <c r="B426" s="10">
        <f>B427+B431</f>
        <v>0</v>
      </c>
      <c r="C426" s="10" t="s">
        <v>20</v>
      </c>
      <c r="D426" s="10" t="s">
        <v>20</v>
      </c>
      <c r="E426" s="10" t="s">
        <v>20</v>
      </c>
      <c r="F426" s="10" t="s">
        <v>20</v>
      </c>
      <c r="G426" s="10" t="s">
        <v>20</v>
      </c>
      <c r="H426" s="10" t="s">
        <v>20</v>
      </c>
      <c r="I426" s="20">
        <f t="shared" si="33"/>
        <v>0</v>
      </c>
      <c r="J426" s="20">
        <f>J427+J431</f>
        <v>0</v>
      </c>
      <c r="K426" s="20">
        <f>K427+K431</f>
        <v>0</v>
      </c>
      <c r="L426" s="20">
        <f>L427+L431</f>
        <v>0</v>
      </c>
      <c r="M426" s="10" t="s">
        <v>20</v>
      </c>
      <c r="N426" s="10"/>
      <c r="O426" s="10"/>
      <c r="P426" s="10"/>
    </row>
    <row r="427" s="3" customFormat="1" ht="58" customHeight="1" spans="1:16">
      <c r="A427" s="26" t="s">
        <v>2876</v>
      </c>
      <c r="B427" s="11">
        <f>SUM(B428:B430)</f>
        <v>0</v>
      </c>
      <c r="C427" s="11" t="s">
        <v>20</v>
      </c>
      <c r="D427" s="11" t="s">
        <v>20</v>
      </c>
      <c r="E427" s="11" t="s">
        <v>20</v>
      </c>
      <c r="F427" s="11" t="s">
        <v>20</v>
      </c>
      <c r="G427" s="11" t="s">
        <v>20</v>
      </c>
      <c r="H427" s="11" t="s">
        <v>20</v>
      </c>
      <c r="I427" s="11">
        <f t="shared" si="33"/>
        <v>0</v>
      </c>
      <c r="J427" s="22">
        <f>SUM(J428:J430)</f>
        <v>0</v>
      </c>
      <c r="K427" s="22">
        <f>SUM(K428:K430)</f>
        <v>0</v>
      </c>
      <c r="L427" s="22">
        <f>SUM(L428:L430)</f>
        <v>0</v>
      </c>
      <c r="M427" s="11" t="s">
        <v>20</v>
      </c>
      <c r="N427" s="11"/>
      <c r="O427" s="11"/>
      <c r="P427" s="11"/>
    </row>
    <row r="428" s="3" customFormat="1" ht="58" customHeight="1" spans="1:16">
      <c r="A428" s="31" t="s">
        <v>2877</v>
      </c>
      <c r="B428" s="11"/>
      <c r="C428" s="11" t="s">
        <v>20</v>
      </c>
      <c r="D428" s="11" t="s">
        <v>245</v>
      </c>
      <c r="E428" s="11" t="s">
        <v>20</v>
      </c>
      <c r="F428" s="11" t="s">
        <v>2878</v>
      </c>
      <c r="G428" s="11" t="s">
        <v>20</v>
      </c>
      <c r="H428" s="11" t="s">
        <v>20</v>
      </c>
      <c r="I428" s="22">
        <f t="shared" si="33"/>
        <v>0</v>
      </c>
      <c r="J428" s="22"/>
      <c r="K428" s="22"/>
      <c r="L428" s="22"/>
      <c r="M428" s="11"/>
      <c r="N428" s="11"/>
      <c r="O428" s="11"/>
      <c r="P428" s="11"/>
    </row>
    <row r="429" s="3" customFormat="1" ht="58" customHeight="1" spans="1:16">
      <c r="A429" s="31" t="s">
        <v>2881</v>
      </c>
      <c r="B429" s="11"/>
      <c r="C429" s="11" t="s">
        <v>20</v>
      </c>
      <c r="D429" s="11" t="s">
        <v>245</v>
      </c>
      <c r="E429" s="11" t="s">
        <v>20</v>
      </c>
      <c r="F429" s="11" t="s">
        <v>2882</v>
      </c>
      <c r="G429" s="11" t="s">
        <v>20</v>
      </c>
      <c r="H429" s="11" t="s">
        <v>20</v>
      </c>
      <c r="I429" s="22">
        <f t="shared" si="33"/>
        <v>0</v>
      </c>
      <c r="J429" s="22"/>
      <c r="K429" s="22"/>
      <c r="L429" s="22"/>
      <c r="M429" s="11"/>
      <c r="N429" s="11"/>
      <c r="O429" s="11"/>
      <c r="P429" s="11"/>
    </row>
    <row r="430" s="3" customFormat="1" ht="58" customHeight="1" spans="1:16">
      <c r="A430" s="31" t="s">
        <v>2883</v>
      </c>
      <c r="B430" s="11"/>
      <c r="C430" s="11" t="s">
        <v>20</v>
      </c>
      <c r="D430" s="11" t="s">
        <v>245</v>
      </c>
      <c r="E430" s="11" t="s">
        <v>20</v>
      </c>
      <c r="F430" s="11" t="s">
        <v>2884</v>
      </c>
      <c r="G430" s="11" t="s">
        <v>20</v>
      </c>
      <c r="H430" s="11" t="s">
        <v>20</v>
      </c>
      <c r="I430" s="22">
        <f t="shared" si="33"/>
        <v>0</v>
      </c>
      <c r="J430" s="22"/>
      <c r="K430" s="22"/>
      <c r="L430" s="22"/>
      <c r="M430" s="11"/>
      <c r="N430" s="11"/>
      <c r="O430" s="11"/>
      <c r="P430" s="11"/>
    </row>
    <row r="431" s="3" customFormat="1" ht="58" customHeight="1" spans="1:16">
      <c r="A431" s="26" t="s">
        <v>2885</v>
      </c>
      <c r="B431" s="11">
        <f>SUM(B432:B435)</f>
        <v>0</v>
      </c>
      <c r="C431" s="11" t="s">
        <v>20</v>
      </c>
      <c r="D431" s="11" t="s">
        <v>20</v>
      </c>
      <c r="E431" s="11" t="s">
        <v>20</v>
      </c>
      <c r="F431" s="11" t="s">
        <v>20</v>
      </c>
      <c r="G431" s="11" t="s">
        <v>20</v>
      </c>
      <c r="H431" s="11" t="s">
        <v>20</v>
      </c>
      <c r="I431" s="11">
        <f t="shared" si="33"/>
        <v>0</v>
      </c>
      <c r="J431" s="22">
        <f>SUM(J432:J435)</f>
        <v>0</v>
      </c>
      <c r="K431" s="22">
        <f>SUM(K432:K435)</f>
        <v>0</v>
      </c>
      <c r="L431" s="22">
        <f>SUM(L432:L435)</f>
        <v>0</v>
      </c>
      <c r="M431" s="11" t="s">
        <v>20</v>
      </c>
      <c r="N431" s="11"/>
      <c r="O431" s="11"/>
      <c r="P431" s="11"/>
    </row>
    <row r="432" s="3" customFormat="1" ht="58" customHeight="1" spans="1:16">
      <c r="A432" s="31" t="s">
        <v>2886</v>
      </c>
      <c r="B432" s="11"/>
      <c r="C432" s="11" t="s">
        <v>20</v>
      </c>
      <c r="D432" s="11" t="s">
        <v>1167</v>
      </c>
      <c r="E432" s="11" t="s">
        <v>20</v>
      </c>
      <c r="F432" s="11" t="s">
        <v>20</v>
      </c>
      <c r="G432" s="11" t="s">
        <v>20</v>
      </c>
      <c r="H432" s="11" t="s">
        <v>20</v>
      </c>
      <c r="I432" s="22">
        <f t="shared" si="33"/>
        <v>0</v>
      </c>
      <c r="J432" s="22"/>
      <c r="K432" s="22"/>
      <c r="L432" s="22"/>
      <c r="M432" s="11"/>
      <c r="N432" s="11"/>
      <c r="O432" s="11"/>
      <c r="P432" s="11"/>
    </row>
    <row r="433" s="3" customFormat="1" ht="58" customHeight="1" spans="1:16">
      <c r="A433" s="31" t="s">
        <v>2887</v>
      </c>
      <c r="B433" s="11"/>
      <c r="C433" s="11" t="s">
        <v>20</v>
      </c>
      <c r="D433" s="11" t="s">
        <v>74</v>
      </c>
      <c r="E433" s="11" t="s">
        <v>20</v>
      </c>
      <c r="F433" s="11" t="s">
        <v>20</v>
      </c>
      <c r="G433" s="11" t="s">
        <v>20</v>
      </c>
      <c r="H433" s="11" t="s">
        <v>20</v>
      </c>
      <c r="I433" s="22">
        <f t="shared" si="33"/>
        <v>0</v>
      </c>
      <c r="J433" s="22"/>
      <c r="K433" s="22"/>
      <c r="L433" s="22"/>
      <c r="M433" s="11"/>
      <c r="N433" s="11"/>
      <c r="O433" s="11"/>
      <c r="P433" s="11"/>
    </row>
    <row r="434" s="3" customFormat="1" ht="58" customHeight="1" spans="1:16">
      <c r="A434" s="31" t="s">
        <v>2888</v>
      </c>
      <c r="B434" s="11"/>
      <c r="C434" s="11" t="s">
        <v>20</v>
      </c>
      <c r="D434" s="11" t="s">
        <v>20</v>
      </c>
      <c r="E434" s="11" t="s">
        <v>20</v>
      </c>
      <c r="F434" s="11" t="s">
        <v>20</v>
      </c>
      <c r="G434" s="11" t="s">
        <v>20</v>
      </c>
      <c r="H434" s="11" t="s">
        <v>20</v>
      </c>
      <c r="I434" s="22">
        <f t="shared" si="33"/>
        <v>0</v>
      </c>
      <c r="J434" s="22"/>
      <c r="K434" s="22"/>
      <c r="L434" s="22"/>
      <c r="M434" s="11"/>
      <c r="N434" s="11"/>
      <c r="O434" s="11"/>
      <c r="P434" s="11"/>
    </row>
    <row r="435" s="3" customFormat="1" ht="58" customHeight="1" spans="1:16">
      <c r="A435" s="31" t="s">
        <v>2889</v>
      </c>
      <c r="B435" s="11"/>
      <c r="C435" s="11" t="s">
        <v>20</v>
      </c>
      <c r="D435" s="11" t="s">
        <v>20</v>
      </c>
      <c r="E435" s="11" t="s">
        <v>20</v>
      </c>
      <c r="F435" s="11" t="s">
        <v>20</v>
      </c>
      <c r="G435" s="11" t="s">
        <v>20</v>
      </c>
      <c r="H435" s="11" t="s">
        <v>20</v>
      </c>
      <c r="I435" s="22">
        <f t="shared" si="33"/>
        <v>0</v>
      </c>
      <c r="J435" s="22"/>
      <c r="K435" s="22"/>
      <c r="L435" s="22"/>
      <c r="M435" s="11"/>
      <c r="N435" s="11"/>
      <c r="O435" s="11"/>
      <c r="P435" s="11"/>
    </row>
    <row r="436" s="3" customFormat="1" ht="58" customHeight="1" spans="1:16">
      <c r="A436" s="10" t="s">
        <v>2890</v>
      </c>
      <c r="B436" s="10">
        <f>SUM(B437:B439)</f>
        <v>3</v>
      </c>
      <c r="C436" s="10" t="s">
        <v>20</v>
      </c>
      <c r="D436" s="10" t="s">
        <v>20</v>
      </c>
      <c r="E436" s="10" t="s">
        <v>20</v>
      </c>
      <c r="F436" s="10" t="s">
        <v>20</v>
      </c>
      <c r="G436" s="10" t="s">
        <v>20</v>
      </c>
      <c r="H436" s="10" t="s">
        <v>20</v>
      </c>
      <c r="I436" s="20">
        <f t="shared" si="33"/>
        <v>0</v>
      </c>
      <c r="J436" s="20">
        <f>SUM(J437:J439)</f>
        <v>0</v>
      </c>
      <c r="K436" s="20">
        <f>SUM(K437:K439)</f>
        <v>0</v>
      </c>
      <c r="L436" s="20">
        <f>SUM(L437:L439)</f>
        <v>0</v>
      </c>
      <c r="M436" s="10" t="s">
        <v>20</v>
      </c>
      <c r="N436" s="10"/>
      <c r="O436" s="10"/>
      <c r="P436" s="10"/>
    </row>
    <row r="437" s="3" customFormat="1" ht="58" customHeight="1" spans="1:16">
      <c r="A437" s="11" t="s">
        <v>2891</v>
      </c>
      <c r="B437" s="11">
        <v>1</v>
      </c>
      <c r="C437" s="11" t="s">
        <v>24</v>
      </c>
      <c r="D437" s="11" t="s">
        <v>74</v>
      </c>
      <c r="E437" s="11">
        <v>1</v>
      </c>
      <c r="F437" s="11" t="s">
        <v>3620</v>
      </c>
      <c r="G437" s="11" t="s">
        <v>425</v>
      </c>
      <c r="H437" s="11">
        <v>2024</v>
      </c>
      <c r="I437" s="22">
        <f t="shared" si="33"/>
        <v>0</v>
      </c>
      <c r="J437" s="22">
        <v>0</v>
      </c>
      <c r="K437" s="22">
        <v>0</v>
      </c>
      <c r="L437" s="22">
        <v>0</v>
      </c>
      <c r="M437" s="11" t="s">
        <v>350</v>
      </c>
      <c r="N437" s="11" t="s">
        <v>34</v>
      </c>
      <c r="O437" s="11" t="s">
        <v>35</v>
      </c>
      <c r="P437" s="11"/>
    </row>
    <row r="438" s="3" customFormat="1" ht="58" customHeight="1" spans="1:16">
      <c r="A438" s="11" t="s">
        <v>2894</v>
      </c>
      <c r="B438" s="11">
        <v>1</v>
      </c>
      <c r="C438" s="11" t="s">
        <v>24</v>
      </c>
      <c r="D438" s="11" t="s">
        <v>74</v>
      </c>
      <c r="E438" s="11">
        <v>9</v>
      </c>
      <c r="F438" s="11" t="s">
        <v>3621</v>
      </c>
      <c r="G438" s="11" t="s">
        <v>329</v>
      </c>
      <c r="H438" s="11">
        <v>2024</v>
      </c>
      <c r="I438" s="22">
        <f t="shared" si="33"/>
        <v>0</v>
      </c>
      <c r="J438" s="22">
        <v>0</v>
      </c>
      <c r="K438" s="22">
        <v>0</v>
      </c>
      <c r="L438" s="22">
        <v>0</v>
      </c>
      <c r="M438" s="11" t="s">
        <v>350</v>
      </c>
      <c r="N438" s="11" t="s">
        <v>34</v>
      </c>
      <c r="O438" s="11" t="s">
        <v>35</v>
      </c>
      <c r="P438" s="11"/>
    </row>
    <row r="439" s="3" customFormat="1" ht="118" customHeight="1" spans="1:16">
      <c r="A439" s="11" t="s">
        <v>2896</v>
      </c>
      <c r="B439" s="11">
        <v>1</v>
      </c>
      <c r="C439" s="11" t="s">
        <v>24</v>
      </c>
      <c r="D439" s="11" t="s">
        <v>74</v>
      </c>
      <c r="E439" s="11">
        <v>41</v>
      </c>
      <c r="F439" s="11" t="s">
        <v>3622</v>
      </c>
      <c r="G439" s="11" t="s">
        <v>329</v>
      </c>
      <c r="H439" s="11">
        <v>2024</v>
      </c>
      <c r="I439" s="22">
        <f t="shared" si="33"/>
        <v>0</v>
      </c>
      <c r="J439" s="22">
        <v>0</v>
      </c>
      <c r="K439" s="22">
        <v>0</v>
      </c>
      <c r="L439" s="22">
        <v>0</v>
      </c>
      <c r="M439" s="11" t="s">
        <v>350</v>
      </c>
      <c r="N439" s="11" t="s">
        <v>34</v>
      </c>
      <c r="O439" s="11" t="s">
        <v>35</v>
      </c>
      <c r="P439" s="11"/>
    </row>
    <row r="440" s="3" customFormat="1" ht="58" customHeight="1" spans="1:16">
      <c r="A440" s="10" t="s">
        <v>2898</v>
      </c>
      <c r="B440" s="10">
        <v>0</v>
      </c>
      <c r="C440" s="10" t="s">
        <v>20</v>
      </c>
      <c r="D440" s="10" t="s">
        <v>74</v>
      </c>
      <c r="E440" s="10"/>
      <c r="F440" s="10" t="s">
        <v>20</v>
      </c>
      <c r="G440" s="10" t="s">
        <v>20</v>
      </c>
      <c r="H440" s="10" t="s">
        <v>20</v>
      </c>
      <c r="I440" s="20">
        <f t="shared" si="33"/>
        <v>0</v>
      </c>
      <c r="J440" s="20">
        <v>0</v>
      </c>
      <c r="K440" s="20">
        <v>0</v>
      </c>
      <c r="L440" s="20">
        <v>0</v>
      </c>
      <c r="M440" s="10"/>
      <c r="N440" s="10"/>
      <c r="O440" s="10"/>
      <c r="P440" s="10"/>
    </row>
    <row r="441" s="4" customFormat="1" ht="80" customHeight="1" spans="1:16">
      <c r="A441" s="39" t="s">
        <v>2900</v>
      </c>
      <c r="B441" s="40"/>
      <c r="C441" s="40"/>
      <c r="D441" s="40"/>
      <c r="E441" s="40"/>
      <c r="F441" s="40"/>
      <c r="G441" s="40"/>
      <c r="H441" s="40"/>
      <c r="I441" s="40"/>
      <c r="J441" s="40"/>
      <c r="K441" s="40"/>
      <c r="L441" s="40"/>
      <c r="M441" s="40"/>
      <c r="N441" s="40"/>
      <c r="O441" s="40"/>
      <c r="P441" s="41"/>
    </row>
  </sheetData>
  <autoFilter ref="A3:P441">
    <extLst/>
  </autoFilter>
  <mergeCells count="15">
    <mergeCell ref="A1:P1"/>
    <mergeCell ref="D2:E2"/>
    <mergeCell ref="I2:K2"/>
    <mergeCell ref="A441:P441"/>
    <mergeCell ref="A2:A3"/>
    <mergeCell ref="A220:A221"/>
    <mergeCell ref="B2:B3"/>
    <mergeCell ref="C2:C3"/>
    <mergeCell ref="F2:F3"/>
    <mergeCell ref="G2:G3"/>
    <mergeCell ref="H2:H3"/>
    <mergeCell ref="M2:M3"/>
    <mergeCell ref="N2:N3"/>
    <mergeCell ref="O2:O3"/>
    <mergeCell ref="P2:P3"/>
  </mergeCells>
  <conditionalFormatting sqref="A23">
    <cfRule type="duplicateValues" dxfId="0" priority="20"/>
  </conditionalFormatting>
  <conditionalFormatting sqref="A25">
    <cfRule type="duplicateValues" dxfId="0" priority="19"/>
  </conditionalFormatting>
  <conditionalFormatting sqref="A29">
    <cfRule type="duplicateValues" dxfId="0" priority="18"/>
  </conditionalFormatting>
  <conditionalFormatting sqref="A33">
    <cfRule type="duplicateValues" dxfId="0" priority="11"/>
  </conditionalFormatting>
  <conditionalFormatting sqref="A34">
    <cfRule type="duplicateValues" dxfId="0" priority="17"/>
  </conditionalFormatting>
  <conditionalFormatting sqref="A37">
    <cfRule type="duplicateValues" dxfId="0" priority="21"/>
  </conditionalFormatting>
  <conditionalFormatting sqref="A38">
    <cfRule type="duplicateValues" dxfId="0" priority="16"/>
  </conditionalFormatting>
  <conditionalFormatting sqref="A41">
    <cfRule type="duplicateValues" dxfId="0" priority="15"/>
  </conditionalFormatting>
  <conditionalFormatting sqref="A46">
    <cfRule type="duplicateValues" dxfId="0" priority="22"/>
  </conditionalFormatting>
  <conditionalFormatting sqref="A89">
    <cfRule type="duplicateValues" dxfId="0" priority="6"/>
  </conditionalFormatting>
  <conditionalFormatting sqref="A90">
    <cfRule type="duplicateValues" dxfId="0" priority="5"/>
  </conditionalFormatting>
  <conditionalFormatting sqref="A125">
    <cfRule type="duplicateValues" dxfId="0" priority="23"/>
  </conditionalFormatting>
  <conditionalFormatting sqref="A126">
    <cfRule type="duplicateValues" dxfId="0" priority="24"/>
  </conditionalFormatting>
  <conditionalFormatting sqref="A127">
    <cfRule type="duplicateValues" dxfId="0" priority="26"/>
  </conditionalFormatting>
  <conditionalFormatting sqref="A128">
    <cfRule type="duplicateValues" dxfId="0" priority="25"/>
  </conditionalFormatting>
  <conditionalFormatting sqref="A87:A88">
    <cfRule type="duplicateValues" dxfId="0" priority="7"/>
  </conditionalFormatting>
  <conditionalFormatting sqref="A116:A124 A129:A133">
    <cfRule type="duplicateValues" dxfId="0" priority="27"/>
  </conditionalFormatting>
  <dataValidations count="3">
    <dataValidation type="list" allowBlank="1" showInputMessage="1" showErrorMessage="1" sqref="O24 O30 O31 O32 O33 O35 O36 O37 O39 O90 O91 O92 O114 O115 O137 O140 O148 O152 O161 O187 O189 O208 O209 O210 O212 O214 O215 O216 O218 O222 O223 O224 O225 O226 O227 O228 O229 O230 O231 O232 O233 O234 O235 O236 O237 O238 O239 O240 O241 O244 O249 O256 O257 O261 O262 O263 O264 O265 O266 O267 O268 O269 O270 O271 O272 O273 O274 O275 O276 O277 O278 O281 O282 O283 O284 O285 O286 O287 O288 O289 O290 O291 O292 O293 O294 O295 O296 O297 O298 O299 O300 O305 O306 O310 O311 O312 O313 O314 O321 O324 O327 O328 O329 O330 O331 O332 O333 O334 O339 O340 O341 O342 O343 O344 O368 O387 O440 O10:O22 O26:O28 O42:O46 O48:O49 O52:O85 O87:O89 O96:O113 O116:O123 O124:O128 O129:O133 O165:O182 O190:O207 O220:O221 O242:O243 O245:O246 O250:O255 O259:O260 O279:O280 O301:O304 O307:O309 O315:O317 O318:O320 O322:O323 O325:O326 O335:O338 O345:O349 O350:O367 O369:O386 O388:O405 O406:O407 O408:O425 O426:O434 O435:O436 O437:O439">
      <formula1>"已明确,未设置"</formula1>
    </dataValidation>
    <dataValidation type="list" allowBlank="1" showInputMessage="1" showErrorMessage="1" sqref="C23 C24 C26 C27 C28 C30 C31 C33 C35 C36 C37 C39 C42 C43 C44 C45 C46 C48 C49 C87 C88 C89 C90 C91 C92 C114 C115 C125 C126 C127 C128 C137 C140 C148 C152 C161 C188 C209 C216 C218 C222 C223 C224 C226 C227 C228 C229 C230 C231 C232 C233 C234 C235 C236 C237 C238 C239 C240 C241 C244 C250 C251 C252 C253 C256 C257 C261 C262 C263 C264 C265 C266 C267 C268 C269 C270 C271 C272 C273 C274 C275 C276 C277 C278 C281 C282 C283 C284 C285 C286 C287 C288 C289 C290 C291 C292 C293 C294 C295 C296 C297 C298 C299 C300 C306 C307 C308 C309 C310 C321 C324 C333 C334 C339 C340 C341 C342 C350 C351 C352 C353 C354 C355 C356 C357 C358 C359 C360 C361 C362 C363 C364 C365 C366 C367 C369 C370 C371 C372 C373 C374 C375 C376 C377 C378 C379 C380 C381 C382 C383 C384 C385 C386 C388 C408 C409 C410 C411 C412 C413 C414 C415 C416 C417 C418 C419 C420 C421 C422 C423 C424 C425 C437 C8:C9 C10:C22 C52:C85 C96:C113 C116:C124 C129:C133 C165:C182 C190:C207 C220:C221 C242:C243 C254:C255 C315:C317 C318:C320 C322:C323 C325:C326 C335:C336 C389:C405 C438:C439">
      <formula1>"新建,改建,扩建"</formula1>
    </dataValidation>
    <dataValidation type="list" allowBlank="1" showInputMessage="1" showErrorMessage="1" sqref="N24 N30 N31 N32 N33 N35 N36 N37 N39 N87 N88 N89 N90 N91 N92 N114 N115 N137 N140 N148 N152 N161 N187 N189 N208 N209 N210 N212 N214 N215 N216 N218 N222 N223 N224 N225 N226 N227 N228 N229 N230 N231 N232 N233 N234 N235 N236 N237 N238 N239 N240 N241 N244 N249 N250 N251 N257 N261 N262 N263 N264 N265 N266 N267 N268 N269 N270 N271 N272 N273 N274 N275 N276 N277 N278 N281 N282 N283 N284 N285 N286 N287 N288 N289 N290 N291 N292 N293 N294 N295 N296 N297 N298 N299 N300 N305 N306 N307 N308 N309 N310 N311 N312 N313 N314 N321 N324 N327 N328 N329 N330 N331 N332 N333 N334 N339 N340 N341 N342 N343 N344 N350 N351 N352 N353 N354 N355 N356 N357 N358 N359 N360 N361 N362 N363 N364 N365 N366 N367 N368 N369 N370 N371 N372 N373 N374 N375 N376 N377 N378 N379 N380 N381 N382 N383 N384 N385 N386 N387 N408 N409 N410 N411 N412 N413 N414 N415 N416 N417 N418 N419 N420 N421 N422 N423 N424 N425 N440 N10:N22 N26:N28 N42:N46 N48:N49 N52:N85 N96:N113 N116:N123 N124:N128 N129:N133 N165:N182 N190:N207 N220:N221 N242:N243 N245:N246 N252:N255 N259:N260 N279:N280 N301:N304 N315:N317 N318:N320 N322:N323 N325:N326 N335:N338 N345:N349 N388:N405 N406:N407 N426:N434 N435:N436 N437:N439">
      <formula1>"经营性,公益性,国有资产,农户"</formula1>
    </dataValidation>
  </dataValidations>
  <printOptions horizontalCentered="1"/>
  <pageMargins left="0.357638888888889" right="0.357638888888889" top="0.590277777777778" bottom="0.590277777777778" header="0.5" footer="0.5"/>
  <pageSetup paperSize="9" scale="65" orientation="landscape" horizontalDpi="600"/>
  <headerFooter>
    <oddFooter>&amp;C第 &amp;P 页，共 &amp;N 页</oddFooter>
  </headerFooter>
  <colBreaks count="1" manualBreakCount="1">
    <brk id="1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P432"/>
  <sheetViews>
    <sheetView tabSelected="1" view="pageBreakPreview" zoomScaleNormal="100" workbookViewId="0">
      <selection activeCell="F8" sqref="F8"/>
    </sheetView>
  </sheetViews>
  <sheetFormatPr defaultColWidth="9" defaultRowHeight="14.25"/>
  <cols>
    <col min="1" max="1" width="15.875" style="6" customWidth="1"/>
    <col min="2" max="3" width="5.5" style="6" customWidth="1"/>
    <col min="4" max="4" width="5.875" style="6" customWidth="1"/>
    <col min="5" max="5" width="10.625" style="6" customWidth="1"/>
    <col min="6" max="6" width="32.125" style="6" customWidth="1"/>
    <col min="7" max="7" width="9.5" style="6" customWidth="1"/>
    <col min="8" max="8" width="6" style="6" customWidth="1"/>
    <col min="9" max="9" width="11.8" style="7" customWidth="1"/>
    <col min="10" max="10" width="10.7" style="7" customWidth="1"/>
    <col min="11" max="11" width="12.3" style="7" customWidth="1"/>
    <col min="12" max="12" width="6.375" style="7" customWidth="1"/>
    <col min="13" max="13" width="7.5" style="6" customWidth="1"/>
    <col min="14" max="15" width="6.75" style="6" customWidth="1"/>
    <col min="16" max="16" width="12.8333333333333" style="6" customWidth="1"/>
    <col min="17" max="17" width="11.625" style="6"/>
    <col min="18" max="16384" width="9" style="6"/>
  </cols>
  <sheetData>
    <row r="1" s="1" customFormat="1" ht="34" customHeight="1" spans="1:16">
      <c r="A1" s="8" t="s">
        <v>3623</v>
      </c>
      <c r="B1" s="8"/>
      <c r="C1" s="8"/>
      <c r="D1" s="8"/>
      <c r="E1" s="8"/>
      <c r="F1" s="8"/>
      <c r="G1" s="8"/>
      <c r="H1" s="8"/>
      <c r="I1" s="16"/>
      <c r="J1" s="16"/>
      <c r="K1" s="16"/>
      <c r="L1" s="16"/>
      <c r="M1" s="8"/>
      <c r="N1" s="8"/>
      <c r="O1" s="8"/>
      <c r="P1" s="8"/>
    </row>
    <row r="2" s="2" customFormat="1" spans="1:16">
      <c r="A2" s="9" t="s">
        <v>1</v>
      </c>
      <c r="B2" s="9" t="s">
        <v>2</v>
      </c>
      <c r="C2" s="9" t="s">
        <v>3</v>
      </c>
      <c r="D2" s="9" t="s">
        <v>4</v>
      </c>
      <c r="E2" s="9"/>
      <c r="F2" s="9" t="s">
        <v>5</v>
      </c>
      <c r="G2" s="9" t="s">
        <v>6</v>
      </c>
      <c r="H2" s="9" t="s">
        <v>7</v>
      </c>
      <c r="I2" s="17" t="s">
        <v>8</v>
      </c>
      <c r="J2" s="17"/>
      <c r="K2" s="17"/>
      <c r="L2" s="17"/>
      <c r="M2" s="9" t="s">
        <v>9</v>
      </c>
      <c r="N2" s="9" t="s">
        <v>3370</v>
      </c>
      <c r="O2" s="9" t="s">
        <v>11</v>
      </c>
      <c r="P2" s="9" t="s">
        <v>12</v>
      </c>
    </row>
    <row r="3" s="2" customFormat="1" ht="24" spans="1:16">
      <c r="A3" s="9"/>
      <c r="B3" s="9"/>
      <c r="C3" s="9"/>
      <c r="D3" s="9" t="s">
        <v>13</v>
      </c>
      <c r="E3" s="9" t="s">
        <v>14</v>
      </c>
      <c r="F3" s="9"/>
      <c r="G3" s="9"/>
      <c r="H3" s="9"/>
      <c r="I3" s="17" t="s">
        <v>15</v>
      </c>
      <c r="J3" s="17" t="s">
        <v>16</v>
      </c>
      <c r="K3" s="17" t="s">
        <v>17</v>
      </c>
      <c r="L3" s="17" t="s">
        <v>18</v>
      </c>
      <c r="M3" s="9"/>
      <c r="N3" s="9"/>
      <c r="O3" s="9"/>
      <c r="P3" s="9"/>
    </row>
    <row r="4" s="3" customFormat="1" ht="39" customHeight="1" spans="1:16">
      <c r="A4" s="9" t="s">
        <v>19</v>
      </c>
      <c r="B4" s="9"/>
      <c r="C4" s="9" t="s">
        <v>20</v>
      </c>
      <c r="D4" s="9" t="s">
        <v>20</v>
      </c>
      <c r="E4" s="9" t="s">
        <v>20</v>
      </c>
      <c r="F4" s="9" t="s">
        <v>20</v>
      </c>
      <c r="G4" s="9" t="s">
        <v>20</v>
      </c>
      <c r="H4" s="9" t="s">
        <v>20</v>
      </c>
      <c r="I4" s="17">
        <f>I5+I148+I201+I207+I245+I290+I302+I414+I424+I428</f>
        <v>138620.37</v>
      </c>
      <c r="J4" s="17">
        <f t="shared" ref="I4:L4" si="0">J5+J148+J201+J207+J245+J290+J302+J414+J424+J428</f>
        <v>69065.65</v>
      </c>
      <c r="K4" s="17">
        <f t="shared" si="0"/>
        <v>69554.72</v>
      </c>
      <c r="L4" s="17">
        <f t="shared" si="0"/>
        <v>0</v>
      </c>
      <c r="M4" s="18" t="s">
        <v>20</v>
      </c>
      <c r="N4" s="18" t="s">
        <v>20</v>
      </c>
      <c r="O4" s="18" t="s">
        <v>20</v>
      </c>
      <c r="P4" s="19"/>
    </row>
    <row r="5" s="3" customFormat="1" ht="39" customHeight="1" spans="1:16">
      <c r="A5" s="10" t="s">
        <v>21</v>
      </c>
      <c r="B5" s="10">
        <f>B6++B122+B131+B135+B140</f>
        <v>104</v>
      </c>
      <c r="C5" s="10" t="s">
        <v>20</v>
      </c>
      <c r="D5" s="10" t="s">
        <v>20</v>
      </c>
      <c r="E5" s="10" t="s">
        <v>20</v>
      </c>
      <c r="F5" s="10" t="s">
        <v>20</v>
      </c>
      <c r="G5" s="10" t="s">
        <v>20</v>
      </c>
      <c r="H5" s="10" t="s">
        <v>20</v>
      </c>
      <c r="I5" s="20">
        <f t="shared" ref="I5:I10" si="1">J5+K5+L5</f>
        <v>69861.16</v>
      </c>
      <c r="J5" s="20">
        <f t="shared" ref="I5:L5" si="2">J6++J122+J131+J135+J140</f>
        <v>53063.16</v>
      </c>
      <c r="K5" s="20">
        <f t="shared" si="2"/>
        <v>16798</v>
      </c>
      <c r="L5" s="20">
        <f t="shared" si="2"/>
        <v>0</v>
      </c>
      <c r="M5" s="10" t="s">
        <v>20</v>
      </c>
      <c r="N5" s="10" t="s">
        <v>20</v>
      </c>
      <c r="O5" s="10" t="s">
        <v>20</v>
      </c>
      <c r="P5" s="21"/>
    </row>
    <row r="6" s="3" customFormat="1" ht="39" customHeight="1" spans="1:16">
      <c r="A6" s="11" t="s">
        <v>22</v>
      </c>
      <c r="B6" s="11">
        <f>B7+B36+B45+B46+B77+B81+B82+B83</f>
        <v>98</v>
      </c>
      <c r="C6" s="11" t="s">
        <v>20</v>
      </c>
      <c r="D6" s="11" t="s">
        <v>20</v>
      </c>
      <c r="E6" s="11" t="s">
        <v>20</v>
      </c>
      <c r="F6" s="11" t="s">
        <v>20</v>
      </c>
      <c r="G6" s="11" t="s">
        <v>20</v>
      </c>
      <c r="H6" s="11" t="s">
        <v>20</v>
      </c>
      <c r="I6" s="22">
        <f t="shared" si="1"/>
        <v>63615.78</v>
      </c>
      <c r="J6" s="22">
        <f>J7+J36+J45+J46+J77+J81+J82+J83</f>
        <v>46867.78</v>
      </c>
      <c r="K6" s="22">
        <f>K7+K36+K45+K46+K77+K81+K82+K83</f>
        <v>16748</v>
      </c>
      <c r="L6" s="22">
        <f>L7+L36+L45+L46+L77+L81+L82+L83</f>
        <v>0</v>
      </c>
      <c r="M6" s="11" t="s">
        <v>20</v>
      </c>
      <c r="N6" s="11" t="s">
        <v>20</v>
      </c>
      <c r="O6" s="11" t="s">
        <v>20</v>
      </c>
      <c r="P6" s="23"/>
    </row>
    <row r="7" s="3" customFormat="1" ht="39" customHeight="1" spans="1:16">
      <c r="A7" s="11" t="s">
        <v>23</v>
      </c>
      <c r="B7" s="11">
        <f>B8+B9+B23+B25+B28+B31+B35</f>
        <v>21</v>
      </c>
      <c r="C7" s="11" t="s">
        <v>20</v>
      </c>
      <c r="D7" s="11" t="s">
        <v>20</v>
      </c>
      <c r="E7" s="11" t="s">
        <v>20</v>
      </c>
      <c r="F7" s="11" t="s">
        <v>20</v>
      </c>
      <c r="G7" s="11" t="s">
        <v>20</v>
      </c>
      <c r="H7" s="11" t="s">
        <v>20</v>
      </c>
      <c r="I7" s="22">
        <f t="shared" si="1"/>
        <v>19576</v>
      </c>
      <c r="J7" s="22">
        <f>J8+J9+J23+J25+J28+J31+J35</f>
        <v>11228</v>
      </c>
      <c r="K7" s="22">
        <f>K8+K9+K23+K25+K28+K31+K35</f>
        <v>8348</v>
      </c>
      <c r="L7" s="22">
        <f>L8+L9+L23+L25+L28+L31+L35</f>
        <v>0</v>
      </c>
      <c r="M7" s="11" t="s">
        <v>20</v>
      </c>
      <c r="N7" s="11" t="s">
        <v>20</v>
      </c>
      <c r="O7" s="11" t="s">
        <v>20</v>
      </c>
      <c r="P7" s="11"/>
    </row>
    <row r="8" s="2" customFormat="1" ht="39" customHeight="1" spans="1:16">
      <c r="A8" s="11" t="s">
        <v>2902</v>
      </c>
      <c r="B8" s="11"/>
      <c r="C8" s="12" t="s">
        <v>20</v>
      </c>
      <c r="D8" s="12" t="s">
        <v>20</v>
      </c>
      <c r="E8" s="12" t="s">
        <v>20</v>
      </c>
      <c r="F8" s="12" t="s">
        <v>20</v>
      </c>
      <c r="G8" s="12" t="s">
        <v>20</v>
      </c>
      <c r="H8" s="12" t="s">
        <v>20</v>
      </c>
      <c r="I8" s="22">
        <f t="shared" si="1"/>
        <v>0</v>
      </c>
      <c r="J8" s="22"/>
      <c r="K8" s="22"/>
      <c r="L8" s="22"/>
      <c r="M8" s="11" t="s">
        <v>20</v>
      </c>
      <c r="N8" s="11" t="s">
        <v>20</v>
      </c>
      <c r="O8" s="11" t="s">
        <v>20</v>
      </c>
      <c r="P8" s="11"/>
    </row>
    <row r="9" s="2" customFormat="1" ht="39" customHeight="1" spans="1:16">
      <c r="A9" s="11" t="s">
        <v>100</v>
      </c>
      <c r="B9" s="11">
        <f>SUM(B10:B22)</f>
        <v>13</v>
      </c>
      <c r="C9" s="12" t="s">
        <v>20</v>
      </c>
      <c r="D9" s="12" t="s">
        <v>20</v>
      </c>
      <c r="E9" s="11">
        <f>SUM(E10:E22)</f>
        <v>13</v>
      </c>
      <c r="F9" s="11" t="s">
        <v>3624</v>
      </c>
      <c r="G9" s="12" t="s">
        <v>20</v>
      </c>
      <c r="H9" s="12" t="s">
        <v>20</v>
      </c>
      <c r="I9" s="22">
        <f t="shared" si="1"/>
        <v>1000</v>
      </c>
      <c r="J9" s="22">
        <f>SUM(J10:J22)</f>
        <v>1000</v>
      </c>
      <c r="K9" s="22">
        <f>SUM(K10:K22)</f>
        <v>0</v>
      </c>
      <c r="L9" s="22">
        <f>SUM(L10:L22)</f>
        <v>0</v>
      </c>
      <c r="M9" s="12" t="s">
        <v>20</v>
      </c>
      <c r="N9" s="12" t="s">
        <v>20</v>
      </c>
      <c r="O9" s="12" t="s">
        <v>20</v>
      </c>
      <c r="P9" s="11"/>
    </row>
    <row r="10" s="4" customFormat="1" ht="42" customHeight="1" spans="1:16">
      <c r="A10" s="11" t="s">
        <v>3625</v>
      </c>
      <c r="B10" s="11">
        <v>1</v>
      </c>
      <c r="C10" s="11" t="s">
        <v>24</v>
      </c>
      <c r="D10" s="11" t="s">
        <v>25</v>
      </c>
      <c r="E10" s="11">
        <v>5</v>
      </c>
      <c r="F10" s="11" t="s">
        <v>3626</v>
      </c>
      <c r="G10" s="11" t="s">
        <v>58</v>
      </c>
      <c r="H10" s="11">
        <v>2025</v>
      </c>
      <c r="I10" s="22">
        <f t="shared" si="1"/>
        <v>384.64</v>
      </c>
      <c r="J10" s="22">
        <v>384.64</v>
      </c>
      <c r="K10" s="22"/>
      <c r="L10" s="22"/>
      <c r="M10" s="11" t="s">
        <v>33</v>
      </c>
      <c r="N10" s="11" t="s">
        <v>42</v>
      </c>
      <c r="O10" s="11" t="s">
        <v>35</v>
      </c>
      <c r="P10" s="11"/>
    </row>
    <row r="11" s="4" customFormat="1" ht="42" customHeight="1" spans="1:16">
      <c r="A11" s="11" t="s">
        <v>3627</v>
      </c>
      <c r="B11" s="11">
        <v>1</v>
      </c>
      <c r="C11" s="11" t="s">
        <v>24</v>
      </c>
      <c r="D11" s="11" t="s">
        <v>25</v>
      </c>
      <c r="E11" s="11">
        <v>0.2</v>
      </c>
      <c r="F11" s="11" t="s">
        <v>3376</v>
      </c>
      <c r="G11" s="11" t="s">
        <v>173</v>
      </c>
      <c r="H11" s="11">
        <v>2025</v>
      </c>
      <c r="I11" s="22">
        <f t="shared" ref="I11:I43" si="3">J11+K11+L11</f>
        <v>15.38</v>
      </c>
      <c r="J11" s="22">
        <v>15.38</v>
      </c>
      <c r="K11" s="22"/>
      <c r="L11" s="22"/>
      <c r="M11" s="11" t="s">
        <v>33</v>
      </c>
      <c r="N11" s="11" t="s">
        <v>42</v>
      </c>
      <c r="O11" s="11" t="s">
        <v>35</v>
      </c>
      <c r="P11" s="11"/>
    </row>
    <row r="12" s="4" customFormat="1" ht="42" customHeight="1" spans="1:16">
      <c r="A12" s="11" t="s">
        <v>3628</v>
      </c>
      <c r="B12" s="11">
        <v>1</v>
      </c>
      <c r="C12" s="11" t="s">
        <v>24</v>
      </c>
      <c r="D12" s="11" t="s">
        <v>25</v>
      </c>
      <c r="E12" s="11">
        <v>0.25</v>
      </c>
      <c r="F12" s="11" t="s">
        <v>3629</v>
      </c>
      <c r="G12" s="11" t="s">
        <v>176</v>
      </c>
      <c r="H12" s="11">
        <v>2025</v>
      </c>
      <c r="I12" s="22">
        <f t="shared" si="3"/>
        <v>19.23</v>
      </c>
      <c r="J12" s="22">
        <v>19.23</v>
      </c>
      <c r="K12" s="22"/>
      <c r="L12" s="22"/>
      <c r="M12" s="11" t="s">
        <v>33</v>
      </c>
      <c r="N12" s="11" t="s">
        <v>42</v>
      </c>
      <c r="O12" s="11" t="s">
        <v>35</v>
      </c>
      <c r="P12" s="11"/>
    </row>
    <row r="13" s="4" customFormat="1" ht="42" customHeight="1" spans="1:16">
      <c r="A13" s="11" t="s">
        <v>3630</v>
      </c>
      <c r="B13" s="11">
        <v>1</v>
      </c>
      <c r="C13" s="11" t="s">
        <v>24</v>
      </c>
      <c r="D13" s="11" t="s">
        <v>25</v>
      </c>
      <c r="E13" s="11">
        <v>1.85</v>
      </c>
      <c r="F13" s="11" t="s">
        <v>3631</v>
      </c>
      <c r="G13" s="11" t="s">
        <v>159</v>
      </c>
      <c r="H13" s="11">
        <v>2025</v>
      </c>
      <c r="I13" s="22">
        <f t="shared" si="3"/>
        <v>142.3</v>
      </c>
      <c r="J13" s="22">
        <v>142.3</v>
      </c>
      <c r="K13" s="22"/>
      <c r="L13" s="22"/>
      <c r="M13" s="11" t="s">
        <v>33</v>
      </c>
      <c r="N13" s="11" t="s">
        <v>42</v>
      </c>
      <c r="O13" s="11" t="s">
        <v>35</v>
      </c>
      <c r="P13" s="11"/>
    </row>
    <row r="14" s="4" customFormat="1" ht="42" customHeight="1" spans="1:16">
      <c r="A14" s="11" t="s">
        <v>3632</v>
      </c>
      <c r="B14" s="11">
        <v>1</v>
      </c>
      <c r="C14" s="11" t="s">
        <v>24</v>
      </c>
      <c r="D14" s="11" t="s">
        <v>25</v>
      </c>
      <c r="E14" s="11">
        <v>0.4</v>
      </c>
      <c r="F14" s="11" t="s">
        <v>3633</v>
      </c>
      <c r="G14" s="12" t="s">
        <v>162</v>
      </c>
      <c r="H14" s="11">
        <v>2025</v>
      </c>
      <c r="I14" s="22">
        <f t="shared" si="3"/>
        <v>30.77</v>
      </c>
      <c r="J14" s="22">
        <v>30.77</v>
      </c>
      <c r="K14" s="22"/>
      <c r="L14" s="22"/>
      <c r="M14" s="11" t="s">
        <v>33</v>
      </c>
      <c r="N14" s="11" t="s">
        <v>42</v>
      </c>
      <c r="O14" s="11" t="s">
        <v>35</v>
      </c>
      <c r="P14" s="11"/>
    </row>
    <row r="15" s="4" customFormat="1" ht="42" customHeight="1" spans="1:16">
      <c r="A15" s="11" t="s">
        <v>3634</v>
      </c>
      <c r="B15" s="11">
        <v>1</v>
      </c>
      <c r="C15" s="11" t="s">
        <v>24</v>
      </c>
      <c r="D15" s="11" t="s">
        <v>25</v>
      </c>
      <c r="E15" s="11">
        <v>0.4</v>
      </c>
      <c r="F15" s="11" t="s">
        <v>3633</v>
      </c>
      <c r="G15" s="12" t="s">
        <v>165</v>
      </c>
      <c r="H15" s="11">
        <v>2025</v>
      </c>
      <c r="I15" s="22">
        <f t="shared" si="3"/>
        <v>30.77</v>
      </c>
      <c r="J15" s="22">
        <v>30.77</v>
      </c>
      <c r="K15" s="22"/>
      <c r="L15" s="22"/>
      <c r="M15" s="11" t="s">
        <v>33</v>
      </c>
      <c r="N15" s="11" t="s">
        <v>42</v>
      </c>
      <c r="O15" s="11" t="s">
        <v>35</v>
      </c>
      <c r="P15" s="11"/>
    </row>
    <row r="16" s="4" customFormat="1" ht="42" customHeight="1" spans="1:16">
      <c r="A16" s="11" t="s">
        <v>3635</v>
      </c>
      <c r="B16" s="11">
        <v>1</v>
      </c>
      <c r="C16" s="11" t="s">
        <v>24</v>
      </c>
      <c r="D16" s="11" t="s">
        <v>25</v>
      </c>
      <c r="E16" s="11">
        <v>0.6</v>
      </c>
      <c r="F16" s="11" t="s">
        <v>3636</v>
      </c>
      <c r="G16" s="11" t="s">
        <v>168</v>
      </c>
      <c r="H16" s="11">
        <v>2025</v>
      </c>
      <c r="I16" s="22">
        <f t="shared" si="3"/>
        <v>46.15</v>
      </c>
      <c r="J16" s="22">
        <v>46.15</v>
      </c>
      <c r="K16" s="22"/>
      <c r="L16" s="22"/>
      <c r="M16" s="11" t="s">
        <v>33</v>
      </c>
      <c r="N16" s="11" t="s">
        <v>42</v>
      </c>
      <c r="O16" s="11" t="s">
        <v>35</v>
      </c>
      <c r="P16" s="11"/>
    </row>
    <row r="17" s="4" customFormat="1" ht="42" customHeight="1" spans="1:16">
      <c r="A17" s="11" t="s">
        <v>3637</v>
      </c>
      <c r="B17" s="11">
        <v>1</v>
      </c>
      <c r="C17" s="11" t="s">
        <v>24</v>
      </c>
      <c r="D17" s="11" t="s">
        <v>25</v>
      </c>
      <c r="E17" s="11">
        <v>0.2</v>
      </c>
      <c r="F17" s="11" t="s">
        <v>3376</v>
      </c>
      <c r="G17" s="11" t="s">
        <v>229</v>
      </c>
      <c r="H17" s="11">
        <v>2025</v>
      </c>
      <c r="I17" s="22">
        <f t="shared" si="3"/>
        <v>15.38</v>
      </c>
      <c r="J17" s="22">
        <v>15.38</v>
      </c>
      <c r="K17" s="22"/>
      <c r="L17" s="22"/>
      <c r="M17" s="11" t="s">
        <v>33</v>
      </c>
      <c r="N17" s="11" t="s">
        <v>42</v>
      </c>
      <c r="O17" s="11" t="s">
        <v>35</v>
      </c>
      <c r="P17" s="11"/>
    </row>
    <row r="18" s="4" customFormat="1" ht="42" customHeight="1" spans="1:16">
      <c r="A18" s="11" t="s">
        <v>3638</v>
      </c>
      <c r="B18" s="11">
        <v>1</v>
      </c>
      <c r="C18" s="11" t="s">
        <v>24</v>
      </c>
      <c r="D18" s="11" t="s">
        <v>25</v>
      </c>
      <c r="E18" s="11">
        <v>1.2</v>
      </c>
      <c r="F18" s="11" t="s">
        <v>3639</v>
      </c>
      <c r="G18" s="11" t="s">
        <v>194</v>
      </c>
      <c r="H18" s="11">
        <v>2025</v>
      </c>
      <c r="I18" s="22">
        <f t="shared" si="3"/>
        <v>92.3</v>
      </c>
      <c r="J18" s="22">
        <v>92.3</v>
      </c>
      <c r="K18" s="22"/>
      <c r="L18" s="22"/>
      <c r="M18" s="11" t="s">
        <v>33</v>
      </c>
      <c r="N18" s="11" t="s">
        <v>42</v>
      </c>
      <c r="O18" s="11" t="s">
        <v>35</v>
      </c>
      <c r="P18" s="11"/>
    </row>
    <row r="19" s="4" customFormat="1" ht="42" customHeight="1" spans="1:16">
      <c r="A19" s="11" t="s">
        <v>3640</v>
      </c>
      <c r="B19" s="11">
        <v>1</v>
      </c>
      <c r="C19" s="11" t="s">
        <v>24</v>
      </c>
      <c r="D19" s="11" t="s">
        <v>25</v>
      </c>
      <c r="E19" s="11">
        <v>0.3</v>
      </c>
      <c r="F19" s="11" t="s">
        <v>3380</v>
      </c>
      <c r="G19" s="11" t="s">
        <v>191</v>
      </c>
      <c r="H19" s="11">
        <v>2025</v>
      </c>
      <c r="I19" s="22">
        <f t="shared" si="3"/>
        <v>23.08</v>
      </c>
      <c r="J19" s="22">
        <v>23.08</v>
      </c>
      <c r="K19" s="22"/>
      <c r="L19" s="22"/>
      <c r="M19" s="11" t="s">
        <v>33</v>
      </c>
      <c r="N19" s="11" t="s">
        <v>42</v>
      </c>
      <c r="O19" s="11" t="s">
        <v>35</v>
      </c>
      <c r="P19" s="11"/>
    </row>
    <row r="20" s="4" customFormat="1" ht="42" customHeight="1" spans="1:16">
      <c r="A20" s="11" t="s">
        <v>3641</v>
      </c>
      <c r="B20" s="11">
        <v>1</v>
      </c>
      <c r="C20" s="11" t="s">
        <v>24</v>
      </c>
      <c r="D20" s="11" t="s">
        <v>25</v>
      </c>
      <c r="E20" s="11">
        <v>1</v>
      </c>
      <c r="F20" s="11" t="s">
        <v>3387</v>
      </c>
      <c r="G20" s="11" t="s">
        <v>182</v>
      </c>
      <c r="H20" s="11">
        <v>2025</v>
      </c>
      <c r="I20" s="22">
        <f t="shared" si="3"/>
        <v>76.92</v>
      </c>
      <c r="J20" s="22">
        <v>76.92</v>
      </c>
      <c r="K20" s="22"/>
      <c r="L20" s="22"/>
      <c r="M20" s="11" t="s">
        <v>33</v>
      </c>
      <c r="N20" s="11" t="s">
        <v>42</v>
      </c>
      <c r="O20" s="11" t="s">
        <v>35</v>
      </c>
      <c r="P20" s="11"/>
    </row>
    <row r="21" s="4" customFormat="1" ht="42" customHeight="1" spans="1:16">
      <c r="A21" s="11" t="s">
        <v>3642</v>
      </c>
      <c r="B21" s="11">
        <v>1</v>
      </c>
      <c r="C21" s="11" t="s">
        <v>24</v>
      </c>
      <c r="D21" s="11" t="s">
        <v>25</v>
      </c>
      <c r="E21" s="11">
        <v>0.8</v>
      </c>
      <c r="F21" s="11" t="s">
        <v>3643</v>
      </c>
      <c r="G21" s="11" t="s">
        <v>179</v>
      </c>
      <c r="H21" s="11">
        <v>2025</v>
      </c>
      <c r="I21" s="22">
        <f t="shared" si="3"/>
        <v>61.54</v>
      </c>
      <c r="J21" s="22">
        <v>61.54</v>
      </c>
      <c r="K21" s="22"/>
      <c r="L21" s="22"/>
      <c r="M21" s="11" t="s">
        <v>33</v>
      </c>
      <c r="N21" s="11" t="s">
        <v>42</v>
      </c>
      <c r="O21" s="11" t="s">
        <v>35</v>
      </c>
      <c r="P21" s="11"/>
    </row>
    <row r="22" s="4" customFormat="1" ht="42" customHeight="1" spans="1:16">
      <c r="A22" s="11" t="s">
        <v>3644</v>
      </c>
      <c r="B22" s="11">
        <v>1</v>
      </c>
      <c r="C22" s="11" t="s">
        <v>24</v>
      </c>
      <c r="D22" s="11" t="s">
        <v>25</v>
      </c>
      <c r="E22" s="11">
        <v>0.8</v>
      </c>
      <c r="F22" s="11" t="s">
        <v>3643</v>
      </c>
      <c r="G22" s="11" t="s">
        <v>188</v>
      </c>
      <c r="H22" s="11">
        <v>2025</v>
      </c>
      <c r="I22" s="22">
        <f t="shared" si="3"/>
        <v>61.54</v>
      </c>
      <c r="J22" s="22">
        <v>61.54</v>
      </c>
      <c r="K22" s="22"/>
      <c r="L22" s="22"/>
      <c r="M22" s="11" t="s">
        <v>33</v>
      </c>
      <c r="N22" s="11" t="s">
        <v>42</v>
      </c>
      <c r="O22" s="11" t="s">
        <v>35</v>
      </c>
      <c r="P22" s="11"/>
    </row>
    <row r="23" s="2" customFormat="1" ht="39" customHeight="1" spans="1:16">
      <c r="A23" s="11" t="s">
        <v>242</v>
      </c>
      <c r="B23" s="11">
        <f>SUM(B24:B24)</f>
        <v>1</v>
      </c>
      <c r="C23" s="12" t="s">
        <v>20</v>
      </c>
      <c r="D23" s="12" t="s">
        <v>20</v>
      </c>
      <c r="E23" s="11">
        <f>SUM(E24:E24)</f>
        <v>0.5</v>
      </c>
      <c r="F23" s="11" t="s">
        <v>3645</v>
      </c>
      <c r="G23" s="12" t="s">
        <v>20</v>
      </c>
      <c r="H23" s="12" t="s">
        <v>20</v>
      </c>
      <c r="I23" s="22">
        <f t="shared" si="3"/>
        <v>1500</v>
      </c>
      <c r="J23" s="22">
        <f>SUM(J24:J24)</f>
        <v>1500</v>
      </c>
      <c r="K23" s="22">
        <f>SUM(K24:K24)</f>
        <v>0</v>
      </c>
      <c r="L23" s="22">
        <f>SUM(L24:L24)</f>
        <v>0</v>
      </c>
      <c r="M23" s="12" t="s">
        <v>20</v>
      </c>
      <c r="N23" s="12" t="s">
        <v>20</v>
      </c>
      <c r="O23" s="12" t="s">
        <v>20</v>
      </c>
      <c r="P23" s="11"/>
    </row>
    <row r="24" s="4" customFormat="1" ht="85" customHeight="1" spans="1:16">
      <c r="A24" s="11" t="s">
        <v>250</v>
      </c>
      <c r="B24" s="11">
        <v>1</v>
      </c>
      <c r="C24" s="11" t="s">
        <v>24</v>
      </c>
      <c r="D24" s="11" t="s">
        <v>25</v>
      </c>
      <c r="E24" s="11">
        <v>0.5</v>
      </c>
      <c r="F24" s="11" t="s">
        <v>3646</v>
      </c>
      <c r="G24" s="11" t="s">
        <v>252</v>
      </c>
      <c r="H24" s="11">
        <v>2025</v>
      </c>
      <c r="I24" s="22">
        <f t="shared" si="3"/>
        <v>1500</v>
      </c>
      <c r="J24" s="22">
        <v>1500</v>
      </c>
      <c r="K24" s="22"/>
      <c r="L24" s="22"/>
      <c r="M24" s="11" t="s">
        <v>33</v>
      </c>
      <c r="N24" s="11" t="s">
        <v>48</v>
      </c>
      <c r="O24" s="11" t="s">
        <v>35</v>
      </c>
      <c r="P24" s="11"/>
    </row>
    <row r="25" s="2" customFormat="1" ht="47" customHeight="1" spans="1:16">
      <c r="A25" s="11" t="s">
        <v>253</v>
      </c>
      <c r="B25" s="11">
        <f>SUM(B26:B27)</f>
        <v>2</v>
      </c>
      <c r="C25" s="12" t="s">
        <v>20</v>
      </c>
      <c r="D25" s="12" t="s">
        <v>20</v>
      </c>
      <c r="E25" s="11">
        <f>SUM(E26:E27)</f>
        <v>0.23</v>
      </c>
      <c r="F25" s="11" t="s">
        <v>3647</v>
      </c>
      <c r="G25" s="12" t="s">
        <v>20</v>
      </c>
      <c r="H25" s="12" t="s">
        <v>20</v>
      </c>
      <c r="I25" s="22">
        <f t="shared" si="3"/>
        <v>2500</v>
      </c>
      <c r="J25" s="22">
        <f>SUM(J26:J27)</f>
        <v>1000</v>
      </c>
      <c r="K25" s="22">
        <f>SUM(K26:K27)</f>
        <v>1500</v>
      </c>
      <c r="L25" s="22">
        <f>SUM(L26:L27)</f>
        <v>0</v>
      </c>
      <c r="M25" s="12" t="s">
        <v>20</v>
      </c>
      <c r="N25" s="12" t="s">
        <v>20</v>
      </c>
      <c r="O25" s="12" t="s">
        <v>20</v>
      </c>
      <c r="P25" s="11"/>
    </row>
    <row r="26" s="4" customFormat="1" ht="69" customHeight="1" spans="1:16">
      <c r="A26" s="11" t="s">
        <v>264</v>
      </c>
      <c r="B26" s="11">
        <v>1</v>
      </c>
      <c r="C26" s="11" t="s">
        <v>24</v>
      </c>
      <c r="D26" s="11" t="s">
        <v>25</v>
      </c>
      <c r="E26" s="11">
        <v>0.2</v>
      </c>
      <c r="F26" s="11" t="s">
        <v>265</v>
      </c>
      <c r="G26" s="12" t="s">
        <v>266</v>
      </c>
      <c r="H26" s="11">
        <v>2025</v>
      </c>
      <c r="I26" s="22">
        <f t="shared" si="3"/>
        <v>1000</v>
      </c>
      <c r="J26" s="22">
        <v>500</v>
      </c>
      <c r="K26" s="22">
        <v>500</v>
      </c>
      <c r="L26" s="22"/>
      <c r="M26" s="11" t="s">
        <v>33</v>
      </c>
      <c r="N26" s="11" t="s">
        <v>48</v>
      </c>
      <c r="O26" s="11" t="s">
        <v>35</v>
      </c>
      <c r="P26" s="11"/>
    </row>
    <row r="27" s="4" customFormat="1" ht="107" customHeight="1" spans="1:16">
      <c r="A27" s="11" t="s">
        <v>267</v>
      </c>
      <c r="B27" s="11">
        <v>1</v>
      </c>
      <c r="C27" s="11" t="s">
        <v>24</v>
      </c>
      <c r="D27" s="11" t="s">
        <v>25</v>
      </c>
      <c r="E27" s="11">
        <v>0.03</v>
      </c>
      <c r="F27" s="11" t="s">
        <v>268</v>
      </c>
      <c r="G27" s="12" t="s">
        <v>269</v>
      </c>
      <c r="H27" s="11">
        <v>2025</v>
      </c>
      <c r="I27" s="22">
        <f t="shared" si="3"/>
        <v>1500</v>
      </c>
      <c r="J27" s="22">
        <v>500</v>
      </c>
      <c r="K27" s="22">
        <v>1000</v>
      </c>
      <c r="L27" s="22"/>
      <c r="M27" s="11" t="s">
        <v>33</v>
      </c>
      <c r="N27" s="11" t="s">
        <v>48</v>
      </c>
      <c r="O27" s="11" t="s">
        <v>35</v>
      </c>
      <c r="P27" s="11"/>
    </row>
    <row r="28" s="2" customFormat="1" ht="39" customHeight="1" spans="1:16">
      <c r="A28" s="11" t="s">
        <v>275</v>
      </c>
      <c r="B28" s="11">
        <f>SUM(B29:B30)</f>
        <v>2</v>
      </c>
      <c r="C28" s="12" t="s">
        <v>20</v>
      </c>
      <c r="D28" s="12" t="s">
        <v>20</v>
      </c>
      <c r="E28" s="11" t="e">
        <f>#REF!</f>
        <v>#REF!</v>
      </c>
      <c r="F28" s="11" t="s">
        <v>3648</v>
      </c>
      <c r="G28" s="12" t="s">
        <v>20</v>
      </c>
      <c r="H28" s="12" t="s">
        <v>20</v>
      </c>
      <c r="I28" s="22">
        <f>SUM(I29:I30)</f>
        <v>10576</v>
      </c>
      <c r="J28" s="22">
        <f>SUM(J29:J30)</f>
        <v>3728</v>
      </c>
      <c r="K28" s="22">
        <f>SUM(K29:K30)</f>
        <v>6848</v>
      </c>
      <c r="L28" s="22">
        <f>SUM(L29:L30)</f>
        <v>0</v>
      </c>
      <c r="M28" s="12" t="s">
        <v>20</v>
      </c>
      <c r="N28" s="12" t="s">
        <v>20</v>
      </c>
      <c r="O28" s="12" t="s">
        <v>20</v>
      </c>
      <c r="P28" s="11"/>
    </row>
    <row r="29" s="2" customFormat="1" ht="47" customHeight="1" spans="1:16">
      <c r="A29" s="11" t="s">
        <v>281</v>
      </c>
      <c r="B29" s="11">
        <v>1</v>
      </c>
      <c r="C29" s="11" t="s">
        <v>24</v>
      </c>
      <c r="D29" s="11" t="s">
        <v>25</v>
      </c>
      <c r="E29" s="11">
        <v>1</v>
      </c>
      <c r="F29" s="11" t="s">
        <v>282</v>
      </c>
      <c r="G29" s="11" t="s">
        <v>257</v>
      </c>
      <c r="H29" s="11">
        <v>2025</v>
      </c>
      <c r="I29" s="22">
        <f>J29+K29+L29</f>
        <v>2000</v>
      </c>
      <c r="J29" s="22">
        <f>1000+1000</f>
        <v>2000</v>
      </c>
      <c r="K29" s="22"/>
      <c r="L29" s="22"/>
      <c r="M29" s="11" t="s">
        <v>33</v>
      </c>
      <c r="N29" s="11" t="s">
        <v>48</v>
      </c>
      <c r="O29" s="11" t="s">
        <v>35</v>
      </c>
      <c r="P29" s="11"/>
    </row>
    <row r="30" s="5" customFormat="1" ht="47" customHeight="1" spans="1:16">
      <c r="A30" s="11" t="s">
        <v>286</v>
      </c>
      <c r="B30" s="11">
        <v>1</v>
      </c>
      <c r="C30" s="11" t="s">
        <v>208</v>
      </c>
      <c r="D30" s="11" t="s">
        <v>60</v>
      </c>
      <c r="E30" s="13">
        <v>21.44</v>
      </c>
      <c r="F30" s="11" t="s">
        <v>287</v>
      </c>
      <c r="G30" s="11" t="s">
        <v>288</v>
      </c>
      <c r="H30" s="11">
        <v>2025</v>
      </c>
      <c r="I30" s="22">
        <f>J30+K30+L30</f>
        <v>8576</v>
      </c>
      <c r="J30" s="22">
        <v>1728</v>
      </c>
      <c r="K30" s="22">
        <v>6848</v>
      </c>
      <c r="L30" s="22"/>
      <c r="M30" s="11" t="s">
        <v>99</v>
      </c>
      <c r="N30" s="11" t="s">
        <v>34</v>
      </c>
      <c r="O30" s="11" t="s">
        <v>35</v>
      </c>
      <c r="P30" s="11"/>
    </row>
    <row r="31" s="2" customFormat="1" ht="47" customHeight="1" spans="1:16">
      <c r="A31" s="11" t="s">
        <v>299</v>
      </c>
      <c r="B31" s="11">
        <f>SUM(B32:B34)</f>
        <v>3</v>
      </c>
      <c r="C31" s="12" t="s">
        <v>20</v>
      </c>
      <c r="D31" s="12" t="s">
        <v>20</v>
      </c>
      <c r="E31" s="11">
        <f>SUM(E32:E34)</f>
        <v>0.95</v>
      </c>
      <c r="F31" s="11" t="s">
        <v>3649</v>
      </c>
      <c r="G31" s="12" t="s">
        <v>20</v>
      </c>
      <c r="H31" s="12" t="s">
        <v>20</v>
      </c>
      <c r="I31" s="22">
        <f t="shared" ref="I31:I44" si="4">J31+K31+L31</f>
        <v>4000</v>
      </c>
      <c r="J31" s="22">
        <f>SUM(J32:J34)</f>
        <v>4000</v>
      </c>
      <c r="K31" s="22">
        <f>SUM(K32:K34)</f>
        <v>0</v>
      </c>
      <c r="L31" s="22">
        <f>SUM(L32:L34)</f>
        <v>0</v>
      </c>
      <c r="M31" s="12" t="s">
        <v>20</v>
      </c>
      <c r="N31" s="12" t="s">
        <v>20</v>
      </c>
      <c r="O31" s="12" t="s">
        <v>20</v>
      </c>
      <c r="P31" s="11"/>
    </row>
    <row r="32" s="4" customFormat="1" ht="136" customHeight="1" spans="1:16">
      <c r="A32" s="11" t="s">
        <v>327</v>
      </c>
      <c r="B32" s="11">
        <v>1</v>
      </c>
      <c r="C32" s="11" t="s">
        <v>24</v>
      </c>
      <c r="D32" s="11" t="s">
        <v>25</v>
      </c>
      <c r="E32" s="11">
        <v>0.4</v>
      </c>
      <c r="F32" s="11" t="s">
        <v>328</v>
      </c>
      <c r="G32" s="11" t="s">
        <v>329</v>
      </c>
      <c r="H32" s="11">
        <v>2025</v>
      </c>
      <c r="I32" s="22">
        <f t="shared" si="4"/>
        <v>2000</v>
      </c>
      <c r="J32" s="22">
        <v>2000</v>
      </c>
      <c r="K32" s="22"/>
      <c r="L32" s="22"/>
      <c r="M32" s="11" t="s">
        <v>33</v>
      </c>
      <c r="N32" s="11" t="s">
        <v>48</v>
      </c>
      <c r="O32" s="11" t="s">
        <v>35</v>
      </c>
      <c r="P32" s="11"/>
    </row>
    <row r="33" s="4" customFormat="1" ht="42" customHeight="1" spans="1:16">
      <c r="A33" s="11" t="s">
        <v>330</v>
      </c>
      <c r="B33" s="11">
        <v>1</v>
      </c>
      <c r="C33" s="11" t="s">
        <v>24</v>
      </c>
      <c r="D33" s="11" t="s">
        <v>25</v>
      </c>
      <c r="E33" s="11">
        <v>0.15</v>
      </c>
      <c r="F33" s="11" t="s">
        <v>331</v>
      </c>
      <c r="G33" s="11" t="s">
        <v>257</v>
      </c>
      <c r="H33" s="11">
        <v>2025</v>
      </c>
      <c r="I33" s="22">
        <f t="shared" si="4"/>
        <v>1000</v>
      </c>
      <c r="J33" s="22">
        <f>500+500</f>
        <v>1000</v>
      </c>
      <c r="K33" s="22"/>
      <c r="L33" s="22"/>
      <c r="M33" s="11" t="s">
        <v>33</v>
      </c>
      <c r="N33" s="11" t="s">
        <v>48</v>
      </c>
      <c r="O33" s="11" t="s">
        <v>35</v>
      </c>
      <c r="P33" s="11"/>
    </row>
    <row r="34" s="4" customFormat="1" ht="42" customHeight="1" spans="1:16">
      <c r="A34" s="11" t="s">
        <v>334</v>
      </c>
      <c r="B34" s="11">
        <v>1</v>
      </c>
      <c r="C34" s="11" t="s">
        <v>24</v>
      </c>
      <c r="D34" s="11" t="s">
        <v>25</v>
      </c>
      <c r="E34" s="11">
        <v>0.4</v>
      </c>
      <c r="F34" s="11" t="s">
        <v>335</v>
      </c>
      <c r="G34" s="11" t="s">
        <v>303</v>
      </c>
      <c r="H34" s="11">
        <v>2025</v>
      </c>
      <c r="I34" s="22">
        <f t="shared" si="4"/>
        <v>1000</v>
      </c>
      <c r="J34" s="22">
        <v>1000</v>
      </c>
      <c r="K34" s="22"/>
      <c r="L34" s="22"/>
      <c r="M34" s="11" t="s">
        <v>33</v>
      </c>
      <c r="N34" s="11" t="s">
        <v>48</v>
      </c>
      <c r="O34" s="11" t="s">
        <v>35</v>
      </c>
      <c r="P34" s="11"/>
    </row>
    <row r="35" s="2" customFormat="1" ht="39" customHeight="1" spans="1:16">
      <c r="A35" s="11" t="s">
        <v>336</v>
      </c>
      <c r="B35" s="11"/>
      <c r="C35" s="12" t="s">
        <v>20</v>
      </c>
      <c r="D35" s="12" t="s">
        <v>20</v>
      </c>
      <c r="E35" s="12" t="s">
        <v>20</v>
      </c>
      <c r="F35" s="12" t="s">
        <v>20</v>
      </c>
      <c r="G35" s="12" t="s">
        <v>20</v>
      </c>
      <c r="H35" s="12" t="s">
        <v>20</v>
      </c>
      <c r="I35" s="22">
        <f t="shared" si="4"/>
        <v>0</v>
      </c>
      <c r="J35" s="22"/>
      <c r="K35" s="22"/>
      <c r="L35" s="22"/>
      <c r="M35" s="12" t="s">
        <v>20</v>
      </c>
      <c r="N35" s="12" t="s">
        <v>20</v>
      </c>
      <c r="O35" s="12" t="s">
        <v>20</v>
      </c>
      <c r="P35" s="11"/>
    </row>
    <row r="36" s="3" customFormat="1" ht="39" customHeight="1" spans="1:16">
      <c r="A36" s="11" t="s">
        <v>343</v>
      </c>
      <c r="B36" s="11">
        <f>B37+B42</f>
        <v>6</v>
      </c>
      <c r="C36" s="11" t="s">
        <v>20</v>
      </c>
      <c r="D36" s="11" t="s">
        <v>20</v>
      </c>
      <c r="E36" s="11" t="s">
        <v>20</v>
      </c>
      <c r="F36" s="11" t="s">
        <v>20</v>
      </c>
      <c r="G36" s="11" t="s">
        <v>20</v>
      </c>
      <c r="H36" s="11" t="s">
        <v>20</v>
      </c>
      <c r="I36" s="22">
        <f t="shared" si="4"/>
        <v>11000</v>
      </c>
      <c r="J36" s="22">
        <f t="shared" ref="I36:L36" si="5">J37+J42</f>
        <v>9500</v>
      </c>
      <c r="K36" s="22">
        <f t="shared" si="5"/>
        <v>1500</v>
      </c>
      <c r="L36" s="22">
        <f t="shared" si="5"/>
        <v>0</v>
      </c>
      <c r="M36" s="12" t="s">
        <v>20</v>
      </c>
      <c r="N36" s="12" t="s">
        <v>20</v>
      </c>
      <c r="O36" s="12" t="s">
        <v>20</v>
      </c>
      <c r="P36" s="11"/>
    </row>
    <row r="37" s="2" customFormat="1" ht="49" customHeight="1" spans="1:16">
      <c r="A37" s="11" t="s">
        <v>346</v>
      </c>
      <c r="B37" s="11">
        <f>SUM(B38:B41)</f>
        <v>4</v>
      </c>
      <c r="C37" s="12" t="s">
        <v>20</v>
      </c>
      <c r="D37" s="12" t="s">
        <v>20</v>
      </c>
      <c r="E37" s="12" t="s">
        <v>20</v>
      </c>
      <c r="F37" s="11" t="s">
        <v>3650</v>
      </c>
      <c r="G37" s="12" t="s">
        <v>20</v>
      </c>
      <c r="H37" s="12" t="s">
        <v>20</v>
      </c>
      <c r="I37" s="22">
        <f t="shared" si="4"/>
        <v>9000</v>
      </c>
      <c r="J37" s="22">
        <f>SUM(J38:J41)</f>
        <v>7500</v>
      </c>
      <c r="K37" s="22">
        <f>SUM(K38:K41)</f>
        <v>1500</v>
      </c>
      <c r="L37" s="22">
        <f>SUM(L38:L41)</f>
        <v>0</v>
      </c>
      <c r="M37" s="12" t="s">
        <v>20</v>
      </c>
      <c r="N37" s="12" t="s">
        <v>20</v>
      </c>
      <c r="O37" s="12" t="s">
        <v>20</v>
      </c>
      <c r="P37" s="11"/>
    </row>
    <row r="38" s="4" customFormat="1" ht="97" customHeight="1" spans="1:16">
      <c r="A38" s="11" t="s">
        <v>416</v>
      </c>
      <c r="B38" s="11">
        <v>1</v>
      </c>
      <c r="C38" s="11" t="s">
        <v>24</v>
      </c>
      <c r="D38" s="11" t="s">
        <v>3651</v>
      </c>
      <c r="E38" s="11">
        <v>600000</v>
      </c>
      <c r="F38" s="11" t="s">
        <v>3652</v>
      </c>
      <c r="G38" s="11" t="s">
        <v>329</v>
      </c>
      <c r="H38" s="11">
        <v>2025</v>
      </c>
      <c r="I38" s="22">
        <f t="shared" si="4"/>
        <v>8500</v>
      </c>
      <c r="J38" s="22">
        <v>7000</v>
      </c>
      <c r="K38" s="22">
        <v>1500</v>
      </c>
      <c r="L38" s="22"/>
      <c r="M38" s="11" t="s">
        <v>33</v>
      </c>
      <c r="N38" s="11" t="s">
        <v>48</v>
      </c>
      <c r="O38" s="11" t="s">
        <v>35</v>
      </c>
      <c r="P38" s="11"/>
    </row>
    <row r="39" s="4" customFormat="1" ht="97" customHeight="1" spans="1:16">
      <c r="A39" s="11" t="s">
        <v>419</v>
      </c>
      <c r="B39" s="11">
        <v>1</v>
      </c>
      <c r="C39" s="11" t="s">
        <v>24</v>
      </c>
      <c r="D39" s="11" t="s">
        <v>3651</v>
      </c>
      <c r="E39" s="11">
        <v>30000</v>
      </c>
      <c r="F39" s="11" t="s">
        <v>420</v>
      </c>
      <c r="G39" s="11" t="s">
        <v>58</v>
      </c>
      <c r="H39" s="11">
        <v>2025</v>
      </c>
      <c r="I39" s="22">
        <f t="shared" si="4"/>
        <v>100</v>
      </c>
      <c r="J39" s="22">
        <v>100</v>
      </c>
      <c r="K39" s="22"/>
      <c r="L39" s="22"/>
      <c r="M39" s="11" t="s">
        <v>33</v>
      </c>
      <c r="N39" s="11" t="s">
        <v>48</v>
      </c>
      <c r="O39" s="11" t="s">
        <v>35</v>
      </c>
      <c r="P39" s="11"/>
    </row>
    <row r="40" s="4" customFormat="1" ht="97" customHeight="1" spans="1:16">
      <c r="A40" s="11" t="s">
        <v>421</v>
      </c>
      <c r="B40" s="11">
        <v>1</v>
      </c>
      <c r="C40" s="11" t="s">
        <v>24</v>
      </c>
      <c r="D40" s="11" t="s">
        <v>3651</v>
      </c>
      <c r="E40" s="11">
        <v>30000</v>
      </c>
      <c r="F40" s="11" t="s">
        <v>422</v>
      </c>
      <c r="G40" s="11" t="s">
        <v>58</v>
      </c>
      <c r="H40" s="11">
        <v>2025</v>
      </c>
      <c r="I40" s="22">
        <f t="shared" si="4"/>
        <v>100</v>
      </c>
      <c r="J40" s="22">
        <v>100</v>
      </c>
      <c r="K40" s="22"/>
      <c r="L40" s="22"/>
      <c r="M40" s="11" t="s">
        <v>33</v>
      </c>
      <c r="N40" s="11" t="s">
        <v>48</v>
      </c>
      <c r="O40" s="11" t="s">
        <v>35</v>
      </c>
      <c r="P40" s="11"/>
    </row>
    <row r="41" s="4" customFormat="1" ht="66" customHeight="1" spans="1:16">
      <c r="A41" s="11" t="s">
        <v>3653</v>
      </c>
      <c r="B41" s="11">
        <v>1</v>
      </c>
      <c r="C41" s="11" t="s">
        <v>24</v>
      </c>
      <c r="D41" s="11" t="s">
        <v>354</v>
      </c>
      <c r="E41" s="11">
        <v>4.5</v>
      </c>
      <c r="F41" s="11" t="s">
        <v>427</v>
      </c>
      <c r="G41" s="11" t="s">
        <v>428</v>
      </c>
      <c r="H41" s="11">
        <v>2025</v>
      </c>
      <c r="I41" s="22">
        <f t="shared" si="4"/>
        <v>300</v>
      </c>
      <c r="J41" s="22">
        <v>300</v>
      </c>
      <c r="K41" s="22"/>
      <c r="L41" s="22"/>
      <c r="M41" s="11" t="s">
        <v>33</v>
      </c>
      <c r="N41" s="11" t="s">
        <v>42</v>
      </c>
      <c r="O41" s="11" t="s">
        <v>35</v>
      </c>
      <c r="P41" s="11"/>
    </row>
    <row r="42" s="2" customFormat="1" ht="47" customHeight="1" spans="1:16">
      <c r="A42" s="11" t="s">
        <v>429</v>
      </c>
      <c r="B42" s="11">
        <f>SUM(B43:B44)</f>
        <v>2</v>
      </c>
      <c r="C42" s="12" t="s">
        <v>20</v>
      </c>
      <c r="D42" s="12" t="s">
        <v>20</v>
      </c>
      <c r="E42" s="11">
        <f>SUM(E43:E44)</f>
        <v>3.1</v>
      </c>
      <c r="F42" s="11" t="s">
        <v>3654</v>
      </c>
      <c r="G42" s="12" t="s">
        <v>20</v>
      </c>
      <c r="H42" s="12" t="s">
        <v>20</v>
      </c>
      <c r="I42" s="22">
        <f t="shared" si="4"/>
        <v>2000</v>
      </c>
      <c r="J42" s="22">
        <f>SUM(J43:J44)</f>
        <v>2000</v>
      </c>
      <c r="K42" s="22">
        <f>SUM(K43:K44)</f>
        <v>0</v>
      </c>
      <c r="L42" s="22">
        <f>SUM(L43:L44)</f>
        <v>0</v>
      </c>
      <c r="M42" s="12" t="s">
        <v>20</v>
      </c>
      <c r="N42" s="12" t="s">
        <v>20</v>
      </c>
      <c r="O42" s="12" t="s">
        <v>20</v>
      </c>
      <c r="P42" s="11"/>
    </row>
    <row r="43" s="4" customFormat="1" ht="59" customHeight="1" spans="1:16">
      <c r="A43" s="11" t="s">
        <v>440</v>
      </c>
      <c r="B43" s="11">
        <v>1</v>
      </c>
      <c r="C43" s="11" t="s">
        <v>24</v>
      </c>
      <c r="D43" s="11" t="s">
        <v>417</v>
      </c>
      <c r="E43" s="11">
        <v>3</v>
      </c>
      <c r="F43" s="11" t="s">
        <v>441</v>
      </c>
      <c r="G43" s="11" t="s">
        <v>58</v>
      </c>
      <c r="H43" s="14">
        <v>2025</v>
      </c>
      <c r="I43" s="22">
        <f t="shared" si="4"/>
        <v>1600</v>
      </c>
      <c r="J43" s="22">
        <v>1600</v>
      </c>
      <c r="K43" s="22"/>
      <c r="L43" s="22"/>
      <c r="M43" s="11" t="s">
        <v>33</v>
      </c>
      <c r="N43" s="11" t="s">
        <v>48</v>
      </c>
      <c r="O43" s="11" t="s">
        <v>35</v>
      </c>
      <c r="P43" s="11"/>
    </row>
    <row r="44" s="4" customFormat="1" ht="51" customHeight="1" spans="1:16">
      <c r="A44" s="11" t="s">
        <v>442</v>
      </c>
      <c r="B44" s="11">
        <v>1</v>
      </c>
      <c r="C44" s="11" t="s">
        <v>24</v>
      </c>
      <c r="D44" s="11" t="s">
        <v>417</v>
      </c>
      <c r="E44" s="11">
        <v>0.1</v>
      </c>
      <c r="F44" s="11" t="s">
        <v>443</v>
      </c>
      <c r="G44" s="11" t="s">
        <v>58</v>
      </c>
      <c r="H44" s="14">
        <v>2025</v>
      </c>
      <c r="I44" s="22">
        <f t="shared" si="4"/>
        <v>400</v>
      </c>
      <c r="J44" s="22">
        <v>400</v>
      </c>
      <c r="K44" s="22"/>
      <c r="L44" s="22"/>
      <c r="M44" s="11" t="s">
        <v>33</v>
      </c>
      <c r="N44" s="11" t="s">
        <v>48</v>
      </c>
      <c r="O44" s="11" t="s">
        <v>35</v>
      </c>
      <c r="P44" s="11"/>
    </row>
    <row r="45" s="3" customFormat="1" ht="39" customHeight="1" spans="1:16">
      <c r="A45" s="11" t="s">
        <v>444</v>
      </c>
      <c r="B45" s="11"/>
      <c r="C45" s="11" t="s">
        <v>20</v>
      </c>
      <c r="D45" s="11" t="s">
        <v>20</v>
      </c>
      <c r="E45" s="11" t="s">
        <v>20</v>
      </c>
      <c r="F45" s="11" t="s">
        <v>20</v>
      </c>
      <c r="G45" s="11" t="s">
        <v>20</v>
      </c>
      <c r="H45" s="11" t="s">
        <v>20</v>
      </c>
      <c r="I45" s="22"/>
      <c r="J45" s="22"/>
      <c r="K45" s="22"/>
      <c r="L45" s="22"/>
      <c r="M45" s="12" t="s">
        <v>20</v>
      </c>
      <c r="N45" s="12" t="s">
        <v>20</v>
      </c>
      <c r="O45" s="12" t="s">
        <v>20</v>
      </c>
      <c r="P45" s="11"/>
    </row>
    <row r="46" s="3" customFormat="1" ht="39" customHeight="1" spans="1:16">
      <c r="A46" s="11" t="s">
        <v>446</v>
      </c>
      <c r="B46" s="11">
        <f>SUM(B47:B76)</f>
        <v>30</v>
      </c>
      <c r="C46" s="11" t="s">
        <v>20</v>
      </c>
      <c r="D46" s="11" t="s">
        <v>20</v>
      </c>
      <c r="E46" s="11" t="s">
        <v>20</v>
      </c>
      <c r="F46" s="11" t="s">
        <v>20</v>
      </c>
      <c r="G46" s="11" t="s">
        <v>20</v>
      </c>
      <c r="H46" s="11" t="s">
        <v>20</v>
      </c>
      <c r="I46" s="22">
        <f t="shared" ref="I46:L46" si="6">SUM(I47:I76)</f>
        <v>6762.34</v>
      </c>
      <c r="J46" s="22">
        <f t="shared" si="6"/>
        <v>4862.34</v>
      </c>
      <c r="K46" s="22">
        <f t="shared" si="6"/>
        <v>1900</v>
      </c>
      <c r="L46" s="22">
        <f t="shared" si="6"/>
        <v>0</v>
      </c>
      <c r="M46" s="12" t="s">
        <v>20</v>
      </c>
      <c r="N46" s="12" t="s">
        <v>20</v>
      </c>
      <c r="O46" s="12" t="s">
        <v>20</v>
      </c>
      <c r="P46" s="11"/>
    </row>
    <row r="47" s="6" customFormat="1" ht="36" customHeight="1" spans="1:16">
      <c r="A47" s="12" t="s">
        <v>562</v>
      </c>
      <c r="B47" s="11">
        <v>1</v>
      </c>
      <c r="C47" s="11" t="s">
        <v>24</v>
      </c>
      <c r="D47" s="12" t="s">
        <v>25</v>
      </c>
      <c r="E47" s="12">
        <v>0.05</v>
      </c>
      <c r="F47" s="12" t="s">
        <v>563</v>
      </c>
      <c r="G47" s="12" t="s">
        <v>159</v>
      </c>
      <c r="H47" s="15">
        <v>2025</v>
      </c>
      <c r="I47" s="12">
        <f>J47+K47+L47</f>
        <v>75</v>
      </c>
      <c r="J47" s="12">
        <v>75</v>
      </c>
      <c r="K47" s="24"/>
      <c r="L47" s="24"/>
      <c r="M47" s="11" t="s">
        <v>450</v>
      </c>
      <c r="N47" s="11" t="s">
        <v>48</v>
      </c>
      <c r="O47" s="11" t="s">
        <v>35</v>
      </c>
      <c r="P47" s="15"/>
    </row>
    <row r="48" s="6" customFormat="1" ht="36" customHeight="1" spans="1:16">
      <c r="A48" s="12" t="s">
        <v>564</v>
      </c>
      <c r="B48" s="11">
        <v>1</v>
      </c>
      <c r="C48" s="11" t="s">
        <v>24</v>
      </c>
      <c r="D48" s="12" t="s">
        <v>25</v>
      </c>
      <c r="E48" s="12">
        <v>0.05</v>
      </c>
      <c r="F48" s="12" t="s">
        <v>563</v>
      </c>
      <c r="G48" s="12" t="s">
        <v>191</v>
      </c>
      <c r="H48" s="15">
        <v>2025</v>
      </c>
      <c r="I48" s="12">
        <f t="shared" ref="I48:I76" si="7">J48+K48+L48</f>
        <v>75</v>
      </c>
      <c r="J48" s="12">
        <v>75</v>
      </c>
      <c r="K48" s="24"/>
      <c r="L48" s="24"/>
      <c r="M48" s="11" t="s">
        <v>450</v>
      </c>
      <c r="N48" s="11" t="s">
        <v>48</v>
      </c>
      <c r="O48" s="11" t="s">
        <v>35</v>
      </c>
      <c r="P48" s="15"/>
    </row>
    <row r="49" s="6" customFormat="1" ht="36" customHeight="1" spans="1:16">
      <c r="A49" s="12" t="s">
        <v>565</v>
      </c>
      <c r="B49" s="11">
        <v>1</v>
      </c>
      <c r="C49" s="11" t="s">
        <v>24</v>
      </c>
      <c r="D49" s="12" t="s">
        <v>25</v>
      </c>
      <c r="E49" s="12">
        <v>0.05</v>
      </c>
      <c r="F49" s="12" t="s">
        <v>563</v>
      </c>
      <c r="G49" s="12" t="s">
        <v>188</v>
      </c>
      <c r="H49" s="15">
        <v>2025</v>
      </c>
      <c r="I49" s="12">
        <f t="shared" si="7"/>
        <v>75</v>
      </c>
      <c r="J49" s="12">
        <v>75</v>
      </c>
      <c r="K49" s="24"/>
      <c r="L49" s="24"/>
      <c r="M49" s="11" t="s">
        <v>450</v>
      </c>
      <c r="N49" s="11" t="s">
        <v>48</v>
      </c>
      <c r="O49" s="11" t="s">
        <v>35</v>
      </c>
      <c r="P49" s="15"/>
    </row>
    <row r="50" s="6" customFormat="1" ht="36" customHeight="1" spans="1:16">
      <c r="A50" s="12" t="s">
        <v>566</v>
      </c>
      <c r="B50" s="11">
        <v>1</v>
      </c>
      <c r="C50" s="11" t="s">
        <v>24</v>
      </c>
      <c r="D50" s="12" t="s">
        <v>25</v>
      </c>
      <c r="E50" s="12">
        <v>0.05</v>
      </c>
      <c r="F50" s="12" t="s">
        <v>563</v>
      </c>
      <c r="G50" s="12" t="s">
        <v>185</v>
      </c>
      <c r="H50" s="15">
        <v>2025</v>
      </c>
      <c r="I50" s="12">
        <f t="shared" si="7"/>
        <v>75</v>
      </c>
      <c r="J50" s="12">
        <v>75</v>
      </c>
      <c r="K50" s="24"/>
      <c r="L50" s="24"/>
      <c r="M50" s="11" t="s">
        <v>450</v>
      </c>
      <c r="N50" s="11" t="s">
        <v>48</v>
      </c>
      <c r="O50" s="11" t="s">
        <v>35</v>
      </c>
      <c r="P50" s="15"/>
    </row>
    <row r="51" s="6" customFormat="1" ht="36" customHeight="1" spans="1:16">
      <c r="A51" s="12" t="s">
        <v>567</v>
      </c>
      <c r="B51" s="11">
        <v>1</v>
      </c>
      <c r="C51" s="11" t="s">
        <v>24</v>
      </c>
      <c r="D51" s="12" t="s">
        <v>25</v>
      </c>
      <c r="E51" s="12">
        <v>0.05</v>
      </c>
      <c r="F51" s="12" t="s">
        <v>563</v>
      </c>
      <c r="G51" s="12" t="s">
        <v>32</v>
      </c>
      <c r="H51" s="15">
        <v>2025</v>
      </c>
      <c r="I51" s="12">
        <f t="shared" si="7"/>
        <v>75</v>
      </c>
      <c r="J51" s="12">
        <v>75</v>
      </c>
      <c r="K51" s="24"/>
      <c r="L51" s="24"/>
      <c r="M51" s="11" t="s">
        <v>450</v>
      </c>
      <c r="N51" s="11" t="s">
        <v>48</v>
      </c>
      <c r="O51" s="11" t="s">
        <v>35</v>
      </c>
      <c r="P51" s="15"/>
    </row>
    <row r="52" s="6" customFormat="1" ht="36" customHeight="1" spans="1:16">
      <c r="A52" s="12" t="s">
        <v>568</v>
      </c>
      <c r="B52" s="11">
        <v>1</v>
      </c>
      <c r="C52" s="11" t="s">
        <v>24</v>
      </c>
      <c r="D52" s="12" t="s">
        <v>25</v>
      </c>
      <c r="E52" s="12">
        <v>0.05</v>
      </c>
      <c r="F52" s="12" t="s">
        <v>563</v>
      </c>
      <c r="G52" s="12" t="s">
        <v>229</v>
      </c>
      <c r="H52" s="15">
        <v>2025</v>
      </c>
      <c r="I52" s="12">
        <f t="shared" si="7"/>
        <v>75</v>
      </c>
      <c r="J52" s="12">
        <v>75</v>
      </c>
      <c r="K52" s="24"/>
      <c r="L52" s="24"/>
      <c r="M52" s="11" t="s">
        <v>450</v>
      </c>
      <c r="N52" s="11" t="s">
        <v>48</v>
      </c>
      <c r="O52" s="11" t="s">
        <v>35</v>
      </c>
      <c r="P52" s="15"/>
    </row>
    <row r="53" s="6" customFormat="1" ht="36" customHeight="1" spans="1:16">
      <c r="A53" s="12" t="s">
        <v>569</v>
      </c>
      <c r="B53" s="11">
        <v>1</v>
      </c>
      <c r="C53" s="11" t="s">
        <v>24</v>
      </c>
      <c r="D53" s="12" t="s">
        <v>25</v>
      </c>
      <c r="E53" s="12">
        <v>0.05</v>
      </c>
      <c r="F53" s="12" t="s">
        <v>563</v>
      </c>
      <c r="G53" s="12" t="s">
        <v>165</v>
      </c>
      <c r="H53" s="15">
        <v>2025</v>
      </c>
      <c r="I53" s="12">
        <f t="shared" si="7"/>
        <v>75</v>
      </c>
      <c r="J53" s="12">
        <v>75</v>
      </c>
      <c r="K53" s="24"/>
      <c r="L53" s="24"/>
      <c r="M53" s="11" t="s">
        <v>450</v>
      </c>
      <c r="N53" s="11" t="s">
        <v>48</v>
      </c>
      <c r="O53" s="11" t="s">
        <v>35</v>
      </c>
      <c r="P53" s="15"/>
    </row>
    <row r="54" s="6" customFormat="1" ht="36" customHeight="1" spans="1:16">
      <c r="A54" s="12" t="s">
        <v>570</v>
      </c>
      <c r="B54" s="11">
        <v>1</v>
      </c>
      <c r="C54" s="11" t="s">
        <v>24</v>
      </c>
      <c r="D54" s="12" t="s">
        <v>25</v>
      </c>
      <c r="E54" s="12">
        <v>0.05</v>
      </c>
      <c r="F54" s="12" t="s">
        <v>563</v>
      </c>
      <c r="G54" s="12" t="s">
        <v>303</v>
      </c>
      <c r="H54" s="15">
        <v>2025</v>
      </c>
      <c r="I54" s="12">
        <f t="shared" si="7"/>
        <v>75</v>
      </c>
      <c r="J54" s="12">
        <v>75</v>
      </c>
      <c r="K54" s="24"/>
      <c r="L54" s="24"/>
      <c r="M54" s="11" t="s">
        <v>450</v>
      </c>
      <c r="N54" s="11" t="s">
        <v>48</v>
      </c>
      <c r="O54" s="11" t="s">
        <v>35</v>
      </c>
      <c r="P54" s="15"/>
    </row>
    <row r="55" s="6" customFormat="1" ht="36" customHeight="1" spans="1:16">
      <c r="A55" s="12" t="s">
        <v>558</v>
      </c>
      <c r="B55" s="11">
        <v>1</v>
      </c>
      <c r="C55" s="11" t="s">
        <v>24</v>
      </c>
      <c r="D55" s="12" t="s">
        <v>25</v>
      </c>
      <c r="E55" s="12">
        <v>0.1</v>
      </c>
      <c r="F55" s="12" t="s">
        <v>3655</v>
      </c>
      <c r="G55" s="12" t="s">
        <v>303</v>
      </c>
      <c r="H55" s="15">
        <v>2025</v>
      </c>
      <c r="I55" s="12">
        <f t="shared" si="7"/>
        <v>40</v>
      </c>
      <c r="J55" s="12">
        <v>40</v>
      </c>
      <c r="K55" s="24"/>
      <c r="L55" s="24"/>
      <c r="M55" s="11" t="s">
        <v>450</v>
      </c>
      <c r="N55" s="11" t="s">
        <v>48</v>
      </c>
      <c r="O55" s="11" t="s">
        <v>35</v>
      </c>
      <c r="P55" s="15"/>
    </row>
    <row r="56" s="6" customFormat="1" ht="36" customHeight="1" spans="1:16">
      <c r="A56" s="12" t="s">
        <v>571</v>
      </c>
      <c r="B56" s="11">
        <v>1</v>
      </c>
      <c r="C56" s="11" t="s">
        <v>24</v>
      </c>
      <c r="D56" s="12" t="s">
        <v>25</v>
      </c>
      <c r="E56" s="12">
        <v>1.25</v>
      </c>
      <c r="F56" s="12" t="s">
        <v>572</v>
      </c>
      <c r="G56" s="12" t="s">
        <v>165</v>
      </c>
      <c r="H56" s="15">
        <v>2025</v>
      </c>
      <c r="I56" s="12">
        <f t="shared" si="7"/>
        <v>625</v>
      </c>
      <c r="J56" s="12">
        <v>625</v>
      </c>
      <c r="K56" s="24"/>
      <c r="L56" s="24"/>
      <c r="M56" s="11" t="s">
        <v>450</v>
      </c>
      <c r="N56" s="11" t="s">
        <v>48</v>
      </c>
      <c r="O56" s="11" t="s">
        <v>35</v>
      </c>
      <c r="P56" s="15"/>
    </row>
    <row r="57" s="6" customFormat="1" ht="36" customHeight="1" spans="1:16">
      <c r="A57" s="12" t="s">
        <v>573</v>
      </c>
      <c r="B57" s="11">
        <v>1</v>
      </c>
      <c r="C57" s="11" t="s">
        <v>24</v>
      </c>
      <c r="D57" s="12" t="s">
        <v>25</v>
      </c>
      <c r="E57" s="12">
        <v>1.24</v>
      </c>
      <c r="F57" s="12" t="s">
        <v>574</v>
      </c>
      <c r="G57" s="12" t="s">
        <v>168</v>
      </c>
      <c r="H57" s="15">
        <v>2025</v>
      </c>
      <c r="I57" s="12">
        <f t="shared" si="7"/>
        <v>620</v>
      </c>
      <c r="J57" s="12">
        <v>620</v>
      </c>
      <c r="K57" s="24"/>
      <c r="L57" s="24"/>
      <c r="M57" s="11" t="s">
        <v>450</v>
      </c>
      <c r="N57" s="11" t="s">
        <v>48</v>
      </c>
      <c r="O57" s="11" t="s">
        <v>35</v>
      </c>
      <c r="P57" s="15"/>
    </row>
    <row r="58" s="6" customFormat="1" ht="36" customHeight="1" spans="1:16">
      <c r="A58" s="12" t="s">
        <v>575</v>
      </c>
      <c r="B58" s="11">
        <v>1</v>
      </c>
      <c r="C58" s="11" t="s">
        <v>24</v>
      </c>
      <c r="D58" s="12" t="s">
        <v>25</v>
      </c>
      <c r="E58" s="12">
        <v>0.25</v>
      </c>
      <c r="F58" s="12" t="s">
        <v>576</v>
      </c>
      <c r="G58" s="12" t="s">
        <v>58</v>
      </c>
      <c r="H58" s="15">
        <v>2025</v>
      </c>
      <c r="I58" s="12">
        <f t="shared" si="7"/>
        <v>125</v>
      </c>
      <c r="J58" s="12">
        <v>125</v>
      </c>
      <c r="K58" s="24"/>
      <c r="L58" s="24"/>
      <c r="M58" s="11" t="s">
        <v>450</v>
      </c>
      <c r="N58" s="11" t="s">
        <v>48</v>
      </c>
      <c r="O58" s="11" t="s">
        <v>35</v>
      </c>
      <c r="P58" s="15"/>
    </row>
    <row r="59" s="6" customFormat="1" ht="36" customHeight="1" spans="1:16">
      <c r="A59" s="12" t="s">
        <v>552</v>
      </c>
      <c r="B59" s="11">
        <v>1</v>
      </c>
      <c r="C59" s="11" t="s">
        <v>24</v>
      </c>
      <c r="D59" s="12" t="s">
        <v>25</v>
      </c>
      <c r="E59" s="12">
        <v>0.2</v>
      </c>
      <c r="F59" s="12" t="s">
        <v>553</v>
      </c>
      <c r="G59" s="12" t="s">
        <v>229</v>
      </c>
      <c r="H59" s="15">
        <v>2025</v>
      </c>
      <c r="I59" s="12">
        <f t="shared" si="7"/>
        <v>120</v>
      </c>
      <c r="J59" s="12">
        <v>120</v>
      </c>
      <c r="K59" s="24"/>
      <c r="L59" s="24"/>
      <c r="M59" s="11" t="s">
        <v>450</v>
      </c>
      <c r="N59" s="11" t="s">
        <v>48</v>
      </c>
      <c r="O59" s="11" t="s">
        <v>35</v>
      </c>
      <c r="P59" s="15"/>
    </row>
    <row r="60" s="6" customFormat="1" ht="36" customHeight="1" spans="1:16">
      <c r="A60" s="12" t="s">
        <v>552</v>
      </c>
      <c r="B60" s="11">
        <v>1</v>
      </c>
      <c r="C60" s="11" t="s">
        <v>24</v>
      </c>
      <c r="D60" s="12" t="s">
        <v>25</v>
      </c>
      <c r="E60" s="12">
        <v>0.3</v>
      </c>
      <c r="F60" s="12" t="s">
        <v>3406</v>
      </c>
      <c r="G60" s="12" t="s">
        <v>188</v>
      </c>
      <c r="H60" s="15">
        <v>2025</v>
      </c>
      <c r="I60" s="12">
        <f t="shared" si="7"/>
        <v>180</v>
      </c>
      <c r="J60" s="12">
        <v>180</v>
      </c>
      <c r="K60" s="24"/>
      <c r="L60" s="24"/>
      <c r="M60" s="11" t="s">
        <v>450</v>
      </c>
      <c r="N60" s="11" t="s">
        <v>48</v>
      </c>
      <c r="O60" s="11" t="s">
        <v>35</v>
      </c>
      <c r="P60" s="15"/>
    </row>
    <row r="61" s="6" customFormat="1" ht="36" customHeight="1" spans="1:16">
      <c r="A61" s="12" t="s">
        <v>552</v>
      </c>
      <c r="B61" s="11">
        <v>1</v>
      </c>
      <c r="C61" s="11" t="s">
        <v>24</v>
      </c>
      <c r="D61" s="12" t="s">
        <v>25</v>
      </c>
      <c r="E61" s="12">
        <v>0.3</v>
      </c>
      <c r="F61" s="12" t="s">
        <v>3406</v>
      </c>
      <c r="G61" s="12" t="s">
        <v>32</v>
      </c>
      <c r="H61" s="15">
        <v>2025</v>
      </c>
      <c r="I61" s="12">
        <f t="shared" si="7"/>
        <v>180</v>
      </c>
      <c r="J61" s="12">
        <v>180</v>
      </c>
      <c r="K61" s="24"/>
      <c r="L61" s="24"/>
      <c r="M61" s="11" t="s">
        <v>450</v>
      </c>
      <c r="N61" s="11" t="s">
        <v>48</v>
      </c>
      <c r="O61" s="11" t="s">
        <v>35</v>
      </c>
      <c r="P61" s="15"/>
    </row>
    <row r="62" s="6" customFormat="1" ht="36" customHeight="1" spans="1:16">
      <c r="A62" s="12" t="s">
        <v>552</v>
      </c>
      <c r="B62" s="11">
        <v>1</v>
      </c>
      <c r="C62" s="11" t="s">
        <v>24</v>
      </c>
      <c r="D62" s="12" t="s">
        <v>25</v>
      </c>
      <c r="E62" s="12">
        <v>0.3</v>
      </c>
      <c r="F62" s="12" t="s">
        <v>3406</v>
      </c>
      <c r="G62" s="12" t="s">
        <v>173</v>
      </c>
      <c r="H62" s="15">
        <v>2025</v>
      </c>
      <c r="I62" s="12">
        <f t="shared" si="7"/>
        <v>180</v>
      </c>
      <c r="J62" s="12">
        <v>180</v>
      </c>
      <c r="K62" s="24"/>
      <c r="L62" s="24"/>
      <c r="M62" s="11" t="s">
        <v>450</v>
      </c>
      <c r="N62" s="11" t="s">
        <v>48</v>
      </c>
      <c r="O62" s="11" t="s">
        <v>35</v>
      </c>
      <c r="P62" s="15"/>
    </row>
    <row r="63" s="6" customFormat="1" ht="36" customHeight="1" spans="1:16">
      <c r="A63" s="12" t="s">
        <v>552</v>
      </c>
      <c r="B63" s="11">
        <v>1</v>
      </c>
      <c r="C63" s="11" t="s">
        <v>24</v>
      </c>
      <c r="D63" s="12" t="s">
        <v>25</v>
      </c>
      <c r="E63" s="12">
        <v>0.1</v>
      </c>
      <c r="F63" s="12" t="s">
        <v>3407</v>
      </c>
      <c r="G63" s="12" t="s">
        <v>185</v>
      </c>
      <c r="H63" s="15">
        <v>2025</v>
      </c>
      <c r="I63" s="12">
        <f t="shared" si="7"/>
        <v>60</v>
      </c>
      <c r="J63" s="12">
        <v>60</v>
      </c>
      <c r="K63" s="24"/>
      <c r="L63" s="24"/>
      <c r="M63" s="11" t="s">
        <v>450</v>
      </c>
      <c r="N63" s="11" t="s">
        <v>48</v>
      </c>
      <c r="O63" s="11" t="s">
        <v>35</v>
      </c>
      <c r="P63" s="15"/>
    </row>
    <row r="64" s="6" customFormat="1" ht="36" customHeight="1" spans="1:16">
      <c r="A64" s="12" t="s">
        <v>552</v>
      </c>
      <c r="B64" s="11">
        <v>1</v>
      </c>
      <c r="C64" s="11" t="s">
        <v>24</v>
      </c>
      <c r="D64" s="12" t="s">
        <v>25</v>
      </c>
      <c r="E64" s="12">
        <v>0.1</v>
      </c>
      <c r="F64" s="12" t="s">
        <v>3407</v>
      </c>
      <c r="G64" s="12" t="s">
        <v>165</v>
      </c>
      <c r="H64" s="15">
        <v>2025</v>
      </c>
      <c r="I64" s="12">
        <f t="shared" si="7"/>
        <v>60</v>
      </c>
      <c r="J64" s="12">
        <v>60</v>
      </c>
      <c r="K64" s="24"/>
      <c r="L64" s="24"/>
      <c r="M64" s="11" t="s">
        <v>450</v>
      </c>
      <c r="N64" s="11" t="s">
        <v>48</v>
      </c>
      <c r="O64" s="11" t="s">
        <v>35</v>
      </c>
      <c r="P64" s="15"/>
    </row>
    <row r="65" s="6" customFormat="1" ht="36" customHeight="1" spans="1:16">
      <c r="A65" s="12" t="s">
        <v>555</v>
      </c>
      <c r="B65" s="11">
        <v>1</v>
      </c>
      <c r="C65" s="11" t="s">
        <v>24</v>
      </c>
      <c r="D65" s="12" t="s">
        <v>25</v>
      </c>
      <c r="E65" s="12">
        <v>0.2</v>
      </c>
      <c r="F65" s="12" t="s">
        <v>3408</v>
      </c>
      <c r="G65" s="12" t="s">
        <v>165</v>
      </c>
      <c r="H65" s="15">
        <v>2025</v>
      </c>
      <c r="I65" s="12">
        <f t="shared" si="7"/>
        <v>120</v>
      </c>
      <c r="J65" s="12">
        <v>120</v>
      </c>
      <c r="K65" s="24"/>
      <c r="L65" s="24"/>
      <c r="M65" s="11" t="s">
        <v>450</v>
      </c>
      <c r="N65" s="11" t="s">
        <v>48</v>
      </c>
      <c r="O65" s="11" t="s">
        <v>35</v>
      </c>
      <c r="P65" s="15"/>
    </row>
    <row r="66" s="6" customFormat="1" ht="36" customHeight="1" spans="1:16">
      <c r="A66" s="12" t="s">
        <v>555</v>
      </c>
      <c r="B66" s="11">
        <v>1</v>
      </c>
      <c r="C66" s="11" t="s">
        <v>24</v>
      </c>
      <c r="D66" s="12" t="s">
        <v>25</v>
      </c>
      <c r="E66" s="12">
        <v>0.2</v>
      </c>
      <c r="F66" s="12" t="s">
        <v>3408</v>
      </c>
      <c r="G66" s="12" t="s">
        <v>32</v>
      </c>
      <c r="H66" s="15">
        <v>2025</v>
      </c>
      <c r="I66" s="12">
        <f t="shared" si="7"/>
        <v>120</v>
      </c>
      <c r="J66" s="12">
        <v>120</v>
      </c>
      <c r="K66" s="24"/>
      <c r="L66" s="24"/>
      <c r="M66" s="11" t="s">
        <v>450</v>
      </c>
      <c r="N66" s="11" t="s">
        <v>48</v>
      </c>
      <c r="O66" s="11" t="s">
        <v>35</v>
      </c>
      <c r="P66" s="15"/>
    </row>
    <row r="67" s="6" customFormat="1" ht="36" customHeight="1" spans="1:16">
      <c r="A67" s="12" t="s">
        <v>555</v>
      </c>
      <c r="B67" s="11">
        <v>1</v>
      </c>
      <c r="C67" s="11" t="s">
        <v>24</v>
      </c>
      <c r="D67" s="12" t="s">
        <v>25</v>
      </c>
      <c r="E67" s="12">
        <v>0.2</v>
      </c>
      <c r="F67" s="12" t="s">
        <v>3408</v>
      </c>
      <c r="G67" s="12" t="s">
        <v>113</v>
      </c>
      <c r="H67" s="15">
        <v>2025</v>
      </c>
      <c r="I67" s="12">
        <f t="shared" si="7"/>
        <v>120</v>
      </c>
      <c r="J67" s="12">
        <v>120</v>
      </c>
      <c r="K67" s="24"/>
      <c r="L67" s="24"/>
      <c r="M67" s="11" t="s">
        <v>450</v>
      </c>
      <c r="N67" s="11" t="s">
        <v>48</v>
      </c>
      <c r="O67" s="11" t="s">
        <v>35</v>
      </c>
      <c r="P67" s="15"/>
    </row>
    <row r="68" s="6" customFormat="1" ht="36" customHeight="1" spans="1:16">
      <c r="A68" s="12" t="s">
        <v>555</v>
      </c>
      <c r="B68" s="11">
        <v>1</v>
      </c>
      <c r="C68" s="11" t="s">
        <v>24</v>
      </c>
      <c r="D68" s="12" t="s">
        <v>25</v>
      </c>
      <c r="E68" s="12">
        <v>0.2</v>
      </c>
      <c r="F68" s="12" t="s">
        <v>3409</v>
      </c>
      <c r="G68" s="12" t="s">
        <v>173</v>
      </c>
      <c r="H68" s="15">
        <v>2025</v>
      </c>
      <c r="I68" s="12">
        <f t="shared" si="7"/>
        <v>180</v>
      </c>
      <c r="J68" s="12">
        <v>180</v>
      </c>
      <c r="K68" s="24"/>
      <c r="L68" s="24"/>
      <c r="M68" s="11" t="s">
        <v>450</v>
      </c>
      <c r="N68" s="11" t="s">
        <v>48</v>
      </c>
      <c r="O68" s="11" t="s">
        <v>35</v>
      </c>
      <c r="P68" s="15"/>
    </row>
    <row r="69" s="6" customFormat="1" ht="36" customHeight="1" spans="1:16">
      <c r="A69" s="25" t="s">
        <v>510</v>
      </c>
      <c r="B69" s="11">
        <v>1</v>
      </c>
      <c r="C69" s="11" t="s">
        <v>24</v>
      </c>
      <c r="D69" s="25" t="s">
        <v>478</v>
      </c>
      <c r="E69" s="25">
        <v>0.15</v>
      </c>
      <c r="F69" s="25" t="s">
        <v>3656</v>
      </c>
      <c r="G69" s="25" t="s">
        <v>194</v>
      </c>
      <c r="H69" s="15">
        <v>2025</v>
      </c>
      <c r="I69" s="12">
        <f t="shared" si="7"/>
        <v>1500</v>
      </c>
      <c r="J69" s="25"/>
      <c r="K69" s="24">
        <v>1500</v>
      </c>
      <c r="L69" s="24"/>
      <c r="M69" s="11" t="s">
        <v>450</v>
      </c>
      <c r="N69" s="11" t="s">
        <v>34</v>
      </c>
      <c r="O69" s="11" t="s">
        <v>35</v>
      </c>
      <c r="P69" s="15"/>
    </row>
    <row r="70" s="6" customFormat="1" ht="36" customHeight="1" spans="1:16">
      <c r="A70" s="12" t="s">
        <v>534</v>
      </c>
      <c r="B70" s="11">
        <v>1</v>
      </c>
      <c r="C70" s="11" t="s">
        <v>24</v>
      </c>
      <c r="D70" s="12" t="s">
        <v>50</v>
      </c>
      <c r="E70" s="12">
        <v>0.1029</v>
      </c>
      <c r="F70" s="12" t="s">
        <v>535</v>
      </c>
      <c r="G70" s="12" t="s">
        <v>185</v>
      </c>
      <c r="H70" s="15">
        <v>2025</v>
      </c>
      <c r="I70" s="12">
        <f t="shared" si="7"/>
        <v>61.74</v>
      </c>
      <c r="J70" s="12">
        <v>61.74</v>
      </c>
      <c r="K70" s="24"/>
      <c r="L70" s="24"/>
      <c r="M70" s="11" t="s">
        <v>450</v>
      </c>
      <c r="N70" s="11" t="s">
        <v>48</v>
      </c>
      <c r="O70" s="11" t="s">
        <v>35</v>
      </c>
      <c r="P70" s="15"/>
    </row>
    <row r="71" s="6" customFormat="1" ht="36" customHeight="1" spans="1:16">
      <c r="A71" s="25" t="s">
        <v>538</v>
      </c>
      <c r="B71" s="11">
        <v>1</v>
      </c>
      <c r="C71" s="11" t="s">
        <v>24</v>
      </c>
      <c r="D71" s="25" t="s">
        <v>25</v>
      </c>
      <c r="E71" s="25">
        <v>0.043</v>
      </c>
      <c r="F71" s="25" t="s">
        <v>3657</v>
      </c>
      <c r="G71" s="25" t="s">
        <v>58</v>
      </c>
      <c r="H71" s="15">
        <v>2025</v>
      </c>
      <c r="I71" s="12">
        <f t="shared" si="7"/>
        <v>25.8</v>
      </c>
      <c r="J71" s="12">
        <v>25.8</v>
      </c>
      <c r="K71" s="24"/>
      <c r="L71" s="24"/>
      <c r="M71" s="11" t="s">
        <v>450</v>
      </c>
      <c r="N71" s="11" t="s">
        <v>48</v>
      </c>
      <c r="O71" s="11" t="s">
        <v>35</v>
      </c>
      <c r="P71" s="15"/>
    </row>
    <row r="72" s="6" customFormat="1" ht="36" customHeight="1" spans="1:16">
      <c r="A72" s="12" t="s">
        <v>544</v>
      </c>
      <c r="B72" s="11">
        <v>1</v>
      </c>
      <c r="C72" s="11" t="s">
        <v>24</v>
      </c>
      <c r="D72" s="12" t="s">
        <v>25</v>
      </c>
      <c r="E72" s="12">
        <v>1.5</v>
      </c>
      <c r="F72" s="12" t="s">
        <v>3658</v>
      </c>
      <c r="G72" s="12" t="s">
        <v>32</v>
      </c>
      <c r="H72" s="15">
        <v>2025</v>
      </c>
      <c r="I72" s="12">
        <f t="shared" si="7"/>
        <v>900</v>
      </c>
      <c r="J72" s="12">
        <v>900</v>
      </c>
      <c r="K72" s="24"/>
      <c r="L72" s="24"/>
      <c r="M72" s="11" t="s">
        <v>450</v>
      </c>
      <c r="N72" s="11" t="s">
        <v>48</v>
      </c>
      <c r="O72" s="11" t="s">
        <v>35</v>
      </c>
      <c r="P72" s="15"/>
    </row>
    <row r="73" s="6" customFormat="1" ht="36" customHeight="1" spans="1:16">
      <c r="A73" s="12" t="s">
        <v>546</v>
      </c>
      <c r="B73" s="11">
        <v>1</v>
      </c>
      <c r="C73" s="11" t="s">
        <v>24</v>
      </c>
      <c r="D73" s="12" t="s">
        <v>25</v>
      </c>
      <c r="E73" s="12">
        <v>0.1</v>
      </c>
      <c r="F73" s="12" t="s">
        <v>3659</v>
      </c>
      <c r="G73" s="12" t="s">
        <v>425</v>
      </c>
      <c r="H73" s="15">
        <v>2025</v>
      </c>
      <c r="I73" s="12">
        <f t="shared" si="7"/>
        <v>60</v>
      </c>
      <c r="J73" s="12">
        <v>60</v>
      </c>
      <c r="K73" s="24"/>
      <c r="L73" s="24"/>
      <c r="M73" s="11" t="s">
        <v>450</v>
      </c>
      <c r="N73" s="11" t="s">
        <v>48</v>
      </c>
      <c r="O73" s="11" t="s">
        <v>35</v>
      </c>
      <c r="P73" s="15"/>
    </row>
    <row r="74" s="6" customFormat="1" ht="36" customHeight="1" spans="1:16">
      <c r="A74" s="12" t="s">
        <v>548</v>
      </c>
      <c r="B74" s="11">
        <v>1</v>
      </c>
      <c r="C74" s="11" t="s">
        <v>24</v>
      </c>
      <c r="D74" s="12" t="s">
        <v>25</v>
      </c>
      <c r="E74" s="12">
        <v>0.63</v>
      </c>
      <c r="F74" s="12" t="s">
        <v>3660</v>
      </c>
      <c r="G74" s="12" t="s">
        <v>168</v>
      </c>
      <c r="H74" s="15">
        <v>2025</v>
      </c>
      <c r="I74" s="12">
        <f t="shared" si="7"/>
        <v>378</v>
      </c>
      <c r="J74" s="12">
        <v>378</v>
      </c>
      <c r="K74" s="24"/>
      <c r="L74" s="24"/>
      <c r="M74" s="11" t="s">
        <v>450</v>
      </c>
      <c r="N74" s="11" t="s">
        <v>48</v>
      </c>
      <c r="O74" s="11" t="s">
        <v>35</v>
      </c>
      <c r="P74" s="15"/>
    </row>
    <row r="75" s="6" customFormat="1" ht="36" customHeight="1" spans="1:16">
      <c r="A75" s="12" t="s">
        <v>560</v>
      </c>
      <c r="B75" s="11">
        <v>1</v>
      </c>
      <c r="C75" s="11" t="s">
        <v>24</v>
      </c>
      <c r="D75" s="12" t="s">
        <v>25</v>
      </c>
      <c r="E75" s="12">
        <v>0.178</v>
      </c>
      <c r="F75" s="12" t="s">
        <v>3661</v>
      </c>
      <c r="G75" s="12" t="s">
        <v>185</v>
      </c>
      <c r="H75" s="15">
        <v>2025</v>
      </c>
      <c r="I75" s="12">
        <f t="shared" si="7"/>
        <v>106.8</v>
      </c>
      <c r="J75" s="12">
        <v>106.8</v>
      </c>
      <c r="K75" s="24"/>
      <c r="L75" s="24"/>
      <c r="M75" s="11" t="s">
        <v>450</v>
      </c>
      <c r="N75" s="11" t="s">
        <v>48</v>
      </c>
      <c r="O75" s="11" t="s">
        <v>35</v>
      </c>
      <c r="P75" s="15"/>
    </row>
    <row r="76" s="6" customFormat="1" ht="155" customHeight="1" spans="1:16">
      <c r="A76" s="25" t="s">
        <v>515</v>
      </c>
      <c r="B76" s="11">
        <v>1</v>
      </c>
      <c r="C76" s="11" t="s">
        <v>24</v>
      </c>
      <c r="D76" s="25" t="s">
        <v>493</v>
      </c>
      <c r="E76" s="25">
        <v>20</v>
      </c>
      <c r="F76" s="25" t="s">
        <v>516</v>
      </c>
      <c r="G76" s="25" t="s">
        <v>517</v>
      </c>
      <c r="H76" s="15">
        <v>2025</v>
      </c>
      <c r="I76" s="12">
        <f t="shared" si="7"/>
        <v>400</v>
      </c>
      <c r="J76" s="25"/>
      <c r="K76" s="24">
        <v>400</v>
      </c>
      <c r="L76" s="24"/>
      <c r="M76" s="11" t="s">
        <v>450</v>
      </c>
      <c r="N76" s="11" t="s">
        <v>48</v>
      </c>
      <c r="O76" s="11" t="s">
        <v>35</v>
      </c>
      <c r="P76" s="15"/>
    </row>
    <row r="77" s="3" customFormat="1" ht="39" customHeight="1" spans="1:16">
      <c r="A77" s="11" t="s">
        <v>577</v>
      </c>
      <c r="B77" s="11">
        <f>SUM(B78:B80)</f>
        <v>3</v>
      </c>
      <c r="C77" s="11" t="s">
        <v>20</v>
      </c>
      <c r="D77" s="11" t="s">
        <v>20</v>
      </c>
      <c r="E77" s="11" t="s">
        <v>20</v>
      </c>
      <c r="F77" s="11" t="s">
        <v>20</v>
      </c>
      <c r="G77" s="11" t="s">
        <v>20</v>
      </c>
      <c r="H77" s="11" t="s">
        <v>20</v>
      </c>
      <c r="I77" s="22">
        <f t="shared" ref="I77:L77" si="8">SUM(I78:I80)</f>
        <v>15000</v>
      </c>
      <c r="J77" s="22">
        <f t="shared" si="8"/>
        <v>15000</v>
      </c>
      <c r="K77" s="22">
        <f t="shared" si="8"/>
        <v>0</v>
      </c>
      <c r="L77" s="22">
        <f t="shared" si="8"/>
        <v>0</v>
      </c>
      <c r="M77" s="12" t="s">
        <v>20</v>
      </c>
      <c r="N77" s="12" t="s">
        <v>20</v>
      </c>
      <c r="O77" s="12" t="s">
        <v>20</v>
      </c>
      <c r="P77" s="11"/>
    </row>
    <row r="78" s="2" customFormat="1" ht="159" customHeight="1" spans="1:16">
      <c r="A78" s="26" t="s">
        <v>599</v>
      </c>
      <c r="B78" s="11">
        <v>1</v>
      </c>
      <c r="C78" s="11" t="s">
        <v>24</v>
      </c>
      <c r="D78" s="11" t="s">
        <v>245</v>
      </c>
      <c r="E78" s="11">
        <v>1</v>
      </c>
      <c r="F78" s="11" t="s">
        <v>600</v>
      </c>
      <c r="G78" s="11" t="s">
        <v>194</v>
      </c>
      <c r="H78" s="11">
        <v>2025</v>
      </c>
      <c r="I78" s="22">
        <f t="shared" ref="I78:I82" si="9">J78+K78+L78</f>
        <v>1000</v>
      </c>
      <c r="J78" s="22">
        <v>1000</v>
      </c>
      <c r="K78" s="22"/>
      <c r="L78" s="22"/>
      <c r="M78" s="11" t="s">
        <v>583</v>
      </c>
      <c r="N78" s="11" t="s">
        <v>34</v>
      </c>
      <c r="O78" s="11" t="s">
        <v>35</v>
      </c>
      <c r="P78" s="11"/>
    </row>
    <row r="79" s="2" customFormat="1" ht="192" customHeight="1" spans="1:16">
      <c r="A79" s="11" t="s">
        <v>594</v>
      </c>
      <c r="B79" s="11">
        <v>1</v>
      </c>
      <c r="C79" s="11" t="s">
        <v>24</v>
      </c>
      <c r="D79" s="11" t="s">
        <v>25</v>
      </c>
      <c r="E79" s="11">
        <v>2</v>
      </c>
      <c r="F79" s="11" t="s">
        <v>596</v>
      </c>
      <c r="G79" s="11" t="s">
        <v>32</v>
      </c>
      <c r="H79" s="11">
        <v>2025</v>
      </c>
      <c r="I79" s="22">
        <f t="shared" si="9"/>
        <v>7000</v>
      </c>
      <c r="J79" s="22">
        <f>4000+3000</f>
        <v>7000</v>
      </c>
      <c r="K79" s="22"/>
      <c r="L79" s="22"/>
      <c r="M79" s="11" t="s">
        <v>33</v>
      </c>
      <c r="N79" s="11" t="s">
        <v>48</v>
      </c>
      <c r="O79" s="11" t="s">
        <v>35</v>
      </c>
      <c r="P79" s="11"/>
    </row>
    <row r="80" s="2" customFormat="1" ht="145" customHeight="1" spans="1:16">
      <c r="A80" s="11" t="s">
        <v>597</v>
      </c>
      <c r="B80" s="11">
        <v>1</v>
      </c>
      <c r="C80" s="11" t="s">
        <v>24</v>
      </c>
      <c r="D80" s="11" t="s">
        <v>74</v>
      </c>
      <c r="E80" s="11">
        <v>1</v>
      </c>
      <c r="F80" s="11" t="s">
        <v>598</v>
      </c>
      <c r="G80" s="11" t="s">
        <v>159</v>
      </c>
      <c r="H80" s="11">
        <v>2025</v>
      </c>
      <c r="I80" s="22">
        <f t="shared" si="9"/>
        <v>7000</v>
      </c>
      <c r="J80" s="22">
        <f>4000+3000</f>
        <v>7000</v>
      </c>
      <c r="K80" s="22"/>
      <c r="L80" s="22"/>
      <c r="M80" s="11" t="s">
        <v>33</v>
      </c>
      <c r="N80" s="11" t="s">
        <v>48</v>
      </c>
      <c r="O80" s="11" t="s">
        <v>35</v>
      </c>
      <c r="P80" s="11"/>
    </row>
    <row r="81" s="3" customFormat="1" ht="39" customHeight="1" spans="1:16">
      <c r="A81" s="11" t="s">
        <v>601</v>
      </c>
      <c r="B81" s="11"/>
      <c r="C81" s="11" t="s">
        <v>20</v>
      </c>
      <c r="D81" s="11" t="s">
        <v>20</v>
      </c>
      <c r="E81" s="11" t="s">
        <v>20</v>
      </c>
      <c r="F81" s="11" t="s">
        <v>20</v>
      </c>
      <c r="G81" s="11" t="s">
        <v>20</v>
      </c>
      <c r="H81" s="11" t="s">
        <v>20</v>
      </c>
      <c r="I81" s="22">
        <f t="shared" si="9"/>
        <v>0</v>
      </c>
      <c r="J81" s="22"/>
      <c r="K81" s="22"/>
      <c r="L81" s="22"/>
      <c r="M81" s="12" t="s">
        <v>20</v>
      </c>
      <c r="N81" s="12" t="s">
        <v>20</v>
      </c>
      <c r="O81" s="12" t="s">
        <v>20</v>
      </c>
      <c r="P81" s="11"/>
    </row>
    <row r="82" s="3" customFormat="1" ht="39" customHeight="1" spans="1:16">
      <c r="A82" s="11" t="s">
        <v>603</v>
      </c>
      <c r="B82" s="11"/>
      <c r="C82" s="11" t="s">
        <v>20</v>
      </c>
      <c r="D82" s="11" t="s">
        <v>20</v>
      </c>
      <c r="E82" s="11" t="s">
        <v>20</v>
      </c>
      <c r="F82" s="11" t="s">
        <v>20</v>
      </c>
      <c r="G82" s="11" t="s">
        <v>20</v>
      </c>
      <c r="H82" s="11" t="s">
        <v>20</v>
      </c>
      <c r="I82" s="22">
        <f t="shared" si="9"/>
        <v>0</v>
      </c>
      <c r="J82" s="22"/>
      <c r="K82" s="22"/>
      <c r="L82" s="22"/>
      <c r="M82" s="12" t="s">
        <v>20</v>
      </c>
      <c r="N82" s="12" t="s">
        <v>20</v>
      </c>
      <c r="O82" s="12" t="s">
        <v>20</v>
      </c>
      <c r="P82" s="11"/>
    </row>
    <row r="83" s="3" customFormat="1" ht="39" customHeight="1" spans="1:16">
      <c r="A83" s="11" t="s">
        <v>605</v>
      </c>
      <c r="B83" s="11">
        <f>SUM(B84:B121)</f>
        <v>38</v>
      </c>
      <c r="C83" s="11" t="s">
        <v>20</v>
      </c>
      <c r="D83" s="11" t="s">
        <v>20</v>
      </c>
      <c r="E83" s="11" t="s">
        <v>20</v>
      </c>
      <c r="F83" s="11" t="s">
        <v>20</v>
      </c>
      <c r="G83" s="11" t="s">
        <v>20</v>
      </c>
      <c r="H83" s="11" t="s">
        <v>20</v>
      </c>
      <c r="I83" s="22">
        <f t="shared" ref="I83:L83" si="10">SUM(I84:I121)</f>
        <v>11277.44</v>
      </c>
      <c r="J83" s="22">
        <f t="shared" si="10"/>
        <v>6277.44</v>
      </c>
      <c r="K83" s="22">
        <f t="shared" si="10"/>
        <v>5000</v>
      </c>
      <c r="L83" s="22">
        <f t="shared" si="10"/>
        <v>0</v>
      </c>
      <c r="M83" s="12" t="s">
        <v>20</v>
      </c>
      <c r="N83" s="12" t="s">
        <v>20</v>
      </c>
      <c r="O83" s="12" t="s">
        <v>20</v>
      </c>
      <c r="P83" s="11"/>
    </row>
    <row r="84" s="4" customFormat="1" ht="72" customHeight="1" spans="1:16">
      <c r="A84" s="11" t="s">
        <v>867</v>
      </c>
      <c r="B84" s="11">
        <v>1</v>
      </c>
      <c r="C84" s="11" t="s">
        <v>24</v>
      </c>
      <c r="D84" s="11" t="s">
        <v>25</v>
      </c>
      <c r="E84" s="11">
        <v>0.1</v>
      </c>
      <c r="F84" s="11" t="s">
        <v>3662</v>
      </c>
      <c r="G84" s="11" t="s">
        <v>3663</v>
      </c>
      <c r="H84" s="11">
        <v>2025</v>
      </c>
      <c r="I84" s="22">
        <f t="shared" ref="I84:I147" si="11">J84+K84+L84</f>
        <v>3500</v>
      </c>
      <c r="J84" s="22">
        <f>1500+2000</f>
        <v>3500</v>
      </c>
      <c r="K84" s="22"/>
      <c r="L84" s="22"/>
      <c r="M84" s="11" t="s">
        <v>33</v>
      </c>
      <c r="N84" s="11" t="s">
        <v>48</v>
      </c>
      <c r="O84" s="11" t="s">
        <v>35</v>
      </c>
      <c r="P84" s="11"/>
    </row>
    <row r="85" s="4" customFormat="1" ht="72" customHeight="1" spans="1:16">
      <c r="A85" s="13" t="s">
        <v>831</v>
      </c>
      <c r="B85" s="11">
        <v>1</v>
      </c>
      <c r="C85" s="11" t="s">
        <v>24</v>
      </c>
      <c r="D85" s="11" t="s">
        <v>25</v>
      </c>
      <c r="E85" s="11">
        <v>14.32</v>
      </c>
      <c r="F85" s="11" t="s">
        <v>832</v>
      </c>
      <c r="G85" s="11" t="s">
        <v>194</v>
      </c>
      <c r="H85" s="11">
        <v>2025</v>
      </c>
      <c r="I85" s="22">
        <f t="shared" si="11"/>
        <v>189</v>
      </c>
      <c r="J85" s="22">
        <v>189</v>
      </c>
      <c r="K85" s="22">
        <v>0</v>
      </c>
      <c r="L85" s="22">
        <v>0</v>
      </c>
      <c r="M85" s="11" t="s">
        <v>33</v>
      </c>
      <c r="N85" s="11" t="s">
        <v>42</v>
      </c>
      <c r="O85" s="11" t="s">
        <v>35</v>
      </c>
      <c r="P85" s="11"/>
    </row>
    <row r="86" s="4" customFormat="1" ht="72" customHeight="1" spans="1:16">
      <c r="A86" s="13" t="s">
        <v>833</v>
      </c>
      <c r="B86" s="11">
        <v>1</v>
      </c>
      <c r="C86" s="11" t="s">
        <v>24</v>
      </c>
      <c r="D86" s="11" t="s">
        <v>25</v>
      </c>
      <c r="E86" s="11">
        <v>5.22</v>
      </c>
      <c r="F86" s="11" t="s">
        <v>834</v>
      </c>
      <c r="G86" s="11" t="s">
        <v>191</v>
      </c>
      <c r="H86" s="11">
        <v>2025</v>
      </c>
      <c r="I86" s="22">
        <f t="shared" si="11"/>
        <v>69</v>
      </c>
      <c r="J86" s="22">
        <v>69</v>
      </c>
      <c r="K86" s="22">
        <v>0</v>
      </c>
      <c r="L86" s="22">
        <v>0</v>
      </c>
      <c r="M86" s="11" t="s">
        <v>33</v>
      </c>
      <c r="N86" s="11" t="s">
        <v>42</v>
      </c>
      <c r="O86" s="11" t="s">
        <v>35</v>
      </c>
      <c r="P86" s="11"/>
    </row>
    <row r="87" s="4" customFormat="1" ht="72" customHeight="1" spans="1:16">
      <c r="A87" s="13" t="s">
        <v>835</v>
      </c>
      <c r="B87" s="11">
        <v>1</v>
      </c>
      <c r="C87" s="11" t="s">
        <v>24</v>
      </c>
      <c r="D87" s="11" t="s">
        <v>25</v>
      </c>
      <c r="E87" s="11">
        <v>12.2</v>
      </c>
      <c r="F87" s="11" t="s">
        <v>836</v>
      </c>
      <c r="G87" s="11" t="s">
        <v>159</v>
      </c>
      <c r="H87" s="11">
        <v>2025</v>
      </c>
      <c r="I87" s="22">
        <f t="shared" si="11"/>
        <v>161</v>
      </c>
      <c r="J87" s="22">
        <v>161</v>
      </c>
      <c r="K87" s="22">
        <v>0</v>
      </c>
      <c r="L87" s="22">
        <v>0</v>
      </c>
      <c r="M87" s="11" t="s">
        <v>33</v>
      </c>
      <c r="N87" s="11" t="s">
        <v>42</v>
      </c>
      <c r="O87" s="11" t="s">
        <v>35</v>
      </c>
      <c r="P87" s="11"/>
    </row>
    <row r="88" s="4" customFormat="1" ht="72" customHeight="1" spans="1:16">
      <c r="A88" s="13" t="s">
        <v>837</v>
      </c>
      <c r="B88" s="11">
        <v>1</v>
      </c>
      <c r="C88" s="11" t="s">
        <v>24</v>
      </c>
      <c r="D88" s="11" t="s">
        <v>25</v>
      </c>
      <c r="E88" s="11">
        <v>8.71</v>
      </c>
      <c r="F88" s="11" t="s">
        <v>838</v>
      </c>
      <c r="G88" s="11" t="s">
        <v>188</v>
      </c>
      <c r="H88" s="11">
        <v>2025</v>
      </c>
      <c r="I88" s="22">
        <f t="shared" si="11"/>
        <v>115</v>
      </c>
      <c r="J88" s="22">
        <v>115</v>
      </c>
      <c r="K88" s="22">
        <v>0</v>
      </c>
      <c r="L88" s="22">
        <v>0</v>
      </c>
      <c r="M88" s="11" t="s">
        <v>33</v>
      </c>
      <c r="N88" s="11" t="s">
        <v>42</v>
      </c>
      <c r="O88" s="11" t="s">
        <v>35</v>
      </c>
      <c r="P88" s="11"/>
    </row>
    <row r="89" s="4" customFormat="1" ht="72" customHeight="1" spans="1:16">
      <c r="A89" s="13" t="s">
        <v>839</v>
      </c>
      <c r="B89" s="11">
        <v>1</v>
      </c>
      <c r="C89" s="11" t="s">
        <v>24</v>
      </c>
      <c r="D89" s="11" t="s">
        <v>25</v>
      </c>
      <c r="E89" s="11">
        <v>5.45</v>
      </c>
      <c r="F89" s="11" t="s">
        <v>840</v>
      </c>
      <c r="G89" s="11" t="s">
        <v>185</v>
      </c>
      <c r="H89" s="11">
        <v>2025</v>
      </c>
      <c r="I89" s="22">
        <f t="shared" si="11"/>
        <v>72</v>
      </c>
      <c r="J89" s="22">
        <v>72</v>
      </c>
      <c r="K89" s="22">
        <v>0</v>
      </c>
      <c r="L89" s="22">
        <v>0</v>
      </c>
      <c r="M89" s="11" t="s">
        <v>33</v>
      </c>
      <c r="N89" s="11" t="s">
        <v>42</v>
      </c>
      <c r="O89" s="11" t="s">
        <v>35</v>
      </c>
      <c r="P89" s="11"/>
    </row>
    <row r="90" s="4" customFormat="1" ht="72" customHeight="1" spans="1:16">
      <c r="A90" s="13" t="s">
        <v>841</v>
      </c>
      <c r="B90" s="11">
        <v>1</v>
      </c>
      <c r="C90" s="11" t="s">
        <v>24</v>
      </c>
      <c r="D90" s="11" t="s">
        <v>25</v>
      </c>
      <c r="E90" s="11">
        <v>11.97</v>
      </c>
      <c r="F90" s="11" t="s">
        <v>842</v>
      </c>
      <c r="G90" s="11" t="s">
        <v>32</v>
      </c>
      <c r="H90" s="11">
        <v>2025</v>
      </c>
      <c r="I90" s="22">
        <f t="shared" si="11"/>
        <v>158</v>
      </c>
      <c r="J90" s="22">
        <v>158</v>
      </c>
      <c r="K90" s="22">
        <v>0</v>
      </c>
      <c r="L90" s="22">
        <v>0</v>
      </c>
      <c r="M90" s="11" t="s">
        <v>33</v>
      </c>
      <c r="N90" s="11" t="s">
        <v>42</v>
      </c>
      <c r="O90" s="11" t="s">
        <v>35</v>
      </c>
      <c r="P90" s="11"/>
    </row>
    <row r="91" s="4" customFormat="1" ht="72" customHeight="1" spans="1:16">
      <c r="A91" s="13" t="s">
        <v>843</v>
      </c>
      <c r="B91" s="11">
        <v>1</v>
      </c>
      <c r="C91" s="11" t="s">
        <v>24</v>
      </c>
      <c r="D91" s="11" t="s">
        <v>25</v>
      </c>
      <c r="E91" s="11">
        <v>6.74</v>
      </c>
      <c r="F91" s="11" t="s">
        <v>844</v>
      </c>
      <c r="G91" s="11" t="s">
        <v>229</v>
      </c>
      <c r="H91" s="11">
        <v>2025</v>
      </c>
      <c r="I91" s="22">
        <f t="shared" si="11"/>
        <v>89</v>
      </c>
      <c r="J91" s="22">
        <v>89</v>
      </c>
      <c r="K91" s="22">
        <v>0</v>
      </c>
      <c r="L91" s="22">
        <v>0</v>
      </c>
      <c r="M91" s="11" t="s">
        <v>33</v>
      </c>
      <c r="N91" s="11" t="s">
        <v>42</v>
      </c>
      <c r="O91" s="11" t="s">
        <v>35</v>
      </c>
      <c r="P91" s="11"/>
    </row>
    <row r="92" s="4" customFormat="1" ht="72" customHeight="1" spans="1:16">
      <c r="A92" s="13" t="s">
        <v>845</v>
      </c>
      <c r="B92" s="11">
        <v>1</v>
      </c>
      <c r="C92" s="11" t="s">
        <v>24</v>
      </c>
      <c r="D92" s="11" t="s">
        <v>25</v>
      </c>
      <c r="E92" s="11">
        <v>7.58</v>
      </c>
      <c r="F92" s="11" t="s">
        <v>846</v>
      </c>
      <c r="G92" s="11" t="s">
        <v>165</v>
      </c>
      <c r="H92" s="11">
        <v>2025</v>
      </c>
      <c r="I92" s="22">
        <f t="shared" si="11"/>
        <v>100</v>
      </c>
      <c r="J92" s="22">
        <v>100</v>
      </c>
      <c r="K92" s="22">
        <v>0</v>
      </c>
      <c r="L92" s="22">
        <v>0</v>
      </c>
      <c r="M92" s="11" t="s">
        <v>33</v>
      </c>
      <c r="N92" s="11" t="s">
        <v>42</v>
      </c>
      <c r="O92" s="11" t="s">
        <v>35</v>
      </c>
      <c r="P92" s="11"/>
    </row>
    <row r="93" s="4" customFormat="1" ht="72" customHeight="1" spans="1:16">
      <c r="A93" s="13" t="s">
        <v>847</v>
      </c>
      <c r="B93" s="11">
        <v>1</v>
      </c>
      <c r="C93" s="11" t="s">
        <v>24</v>
      </c>
      <c r="D93" s="11" t="s">
        <v>25</v>
      </c>
      <c r="E93" s="11">
        <v>11.36</v>
      </c>
      <c r="F93" s="11" t="s">
        <v>848</v>
      </c>
      <c r="G93" s="11" t="s">
        <v>168</v>
      </c>
      <c r="H93" s="11">
        <v>2025</v>
      </c>
      <c r="I93" s="22">
        <f t="shared" si="11"/>
        <v>150</v>
      </c>
      <c r="J93" s="22">
        <v>150</v>
      </c>
      <c r="K93" s="22">
        <v>0</v>
      </c>
      <c r="L93" s="22">
        <v>0</v>
      </c>
      <c r="M93" s="11" t="s">
        <v>33</v>
      </c>
      <c r="N93" s="11" t="s">
        <v>42</v>
      </c>
      <c r="O93" s="11" t="s">
        <v>35</v>
      </c>
      <c r="P93" s="11"/>
    </row>
    <row r="94" s="4" customFormat="1" ht="72" customHeight="1" spans="1:16">
      <c r="A94" s="13" t="s">
        <v>849</v>
      </c>
      <c r="B94" s="11">
        <v>1</v>
      </c>
      <c r="C94" s="11" t="s">
        <v>24</v>
      </c>
      <c r="D94" s="11" t="s">
        <v>25</v>
      </c>
      <c r="E94" s="11">
        <v>7.27</v>
      </c>
      <c r="F94" s="11" t="s">
        <v>850</v>
      </c>
      <c r="G94" s="11" t="s">
        <v>162</v>
      </c>
      <c r="H94" s="11">
        <v>2025</v>
      </c>
      <c r="I94" s="22">
        <f t="shared" si="11"/>
        <v>96</v>
      </c>
      <c r="J94" s="22">
        <v>96</v>
      </c>
      <c r="K94" s="22">
        <v>0</v>
      </c>
      <c r="L94" s="22">
        <v>0</v>
      </c>
      <c r="M94" s="11" t="s">
        <v>33</v>
      </c>
      <c r="N94" s="11" t="s">
        <v>42</v>
      </c>
      <c r="O94" s="11" t="s">
        <v>35</v>
      </c>
      <c r="P94" s="11"/>
    </row>
    <row r="95" s="4" customFormat="1" ht="72" customHeight="1" spans="1:16">
      <c r="A95" s="12" t="s">
        <v>851</v>
      </c>
      <c r="B95" s="11">
        <v>1</v>
      </c>
      <c r="C95" s="11" t="s">
        <v>24</v>
      </c>
      <c r="D95" s="11" t="s">
        <v>25</v>
      </c>
      <c r="E95" s="11">
        <v>6.14</v>
      </c>
      <c r="F95" s="11" t="s">
        <v>852</v>
      </c>
      <c r="G95" s="11" t="s">
        <v>303</v>
      </c>
      <c r="H95" s="11">
        <v>2025</v>
      </c>
      <c r="I95" s="22">
        <f t="shared" si="11"/>
        <v>81</v>
      </c>
      <c r="J95" s="22">
        <v>81</v>
      </c>
      <c r="K95" s="22">
        <v>0</v>
      </c>
      <c r="L95" s="22">
        <v>0</v>
      </c>
      <c r="M95" s="11" t="s">
        <v>33</v>
      </c>
      <c r="N95" s="11" t="s">
        <v>42</v>
      </c>
      <c r="O95" s="11" t="s">
        <v>35</v>
      </c>
      <c r="P95" s="11"/>
    </row>
    <row r="96" s="4" customFormat="1" ht="72" customHeight="1" spans="1:16">
      <c r="A96" s="13" t="s">
        <v>853</v>
      </c>
      <c r="B96" s="11">
        <v>1</v>
      </c>
      <c r="C96" s="11" t="s">
        <v>24</v>
      </c>
      <c r="D96" s="11" t="s">
        <v>25</v>
      </c>
      <c r="E96" s="11">
        <v>9.85</v>
      </c>
      <c r="F96" s="11" t="s">
        <v>854</v>
      </c>
      <c r="G96" s="11" t="s">
        <v>179</v>
      </c>
      <c r="H96" s="11">
        <v>2025</v>
      </c>
      <c r="I96" s="22">
        <f t="shared" si="11"/>
        <v>130</v>
      </c>
      <c r="J96" s="22">
        <v>130</v>
      </c>
      <c r="K96" s="22">
        <v>0</v>
      </c>
      <c r="L96" s="22">
        <v>0</v>
      </c>
      <c r="M96" s="11" t="s">
        <v>33</v>
      </c>
      <c r="N96" s="11" t="s">
        <v>42</v>
      </c>
      <c r="O96" s="11" t="s">
        <v>35</v>
      </c>
      <c r="P96" s="11"/>
    </row>
    <row r="97" s="4" customFormat="1" ht="72" customHeight="1" spans="1:16">
      <c r="A97" s="13" t="s">
        <v>855</v>
      </c>
      <c r="B97" s="11">
        <v>1</v>
      </c>
      <c r="C97" s="11" t="s">
        <v>24</v>
      </c>
      <c r="D97" s="11" t="s">
        <v>25</v>
      </c>
      <c r="E97" s="11">
        <v>6.36</v>
      </c>
      <c r="F97" s="11" t="s">
        <v>856</v>
      </c>
      <c r="G97" s="11" t="s">
        <v>182</v>
      </c>
      <c r="H97" s="11">
        <v>2025</v>
      </c>
      <c r="I97" s="22">
        <f t="shared" si="11"/>
        <v>84</v>
      </c>
      <c r="J97" s="22">
        <v>84</v>
      </c>
      <c r="K97" s="22">
        <v>0</v>
      </c>
      <c r="L97" s="22">
        <v>0</v>
      </c>
      <c r="M97" s="11" t="s">
        <v>33</v>
      </c>
      <c r="N97" s="11" t="s">
        <v>42</v>
      </c>
      <c r="O97" s="11" t="s">
        <v>35</v>
      </c>
      <c r="P97" s="11"/>
    </row>
    <row r="98" s="4" customFormat="1" ht="72" customHeight="1" spans="1:16">
      <c r="A98" s="13" t="s">
        <v>857</v>
      </c>
      <c r="B98" s="11">
        <v>1</v>
      </c>
      <c r="C98" s="11" t="s">
        <v>24</v>
      </c>
      <c r="D98" s="11" t="s">
        <v>25</v>
      </c>
      <c r="E98" s="11">
        <v>11.29</v>
      </c>
      <c r="F98" s="11" t="s">
        <v>858</v>
      </c>
      <c r="G98" s="11" t="s">
        <v>58</v>
      </c>
      <c r="H98" s="11">
        <v>2025</v>
      </c>
      <c r="I98" s="22">
        <f t="shared" si="11"/>
        <v>149</v>
      </c>
      <c r="J98" s="22">
        <v>149</v>
      </c>
      <c r="K98" s="22">
        <v>0</v>
      </c>
      <c r="L98" s="22">
        <v>0</v>
      </c>
      <c r="M98" s="11" t="s">
        <v>33</v>
      </c>
      <c r="N98" s="11" t="s">
        <v>42</v>
      </c>
      <c r="O98" s="11" t="s">
        <v>35</v>
      </c>
      <c r="P98" s="11"/>
    </row>
    <row r="99" s="4" customFormat="1" ht="72" customHeight="1" spans="1:16">
      <c r="A99" s="13" t="s">
        <v>859</v>
      </c>
      <c r="B99" s="11">
        <v>1</v>
      </c>
      <c r="C99" s="11" t="s">
        <v>24</v>
      </c>
      <c r="D99" s="11" t="s">
        <v>25</v>
      </c>
      <c r="E99" s="11">
        <v>7.96</v>
      </c>
      <c r="F99" s="11" t="s">
        <v>860</v>
      </c>
      <c r="G99" s="11" t="s">
        <v>173</v>
      </c>
      <c r="H99" s="11">
        <v>2025</v>
      </c>
      <c r="I99" s="22">
        <f t="shared" si="11"/>
        <v>105</v>
      </c>
      <c r="J99" s="22">
        <v>105</v>
      </c>
      <c r="K99" s="22">
        <v>0</v>
      </c>
      <c r="L99" s="22">
        <v>0</v>
      </c>
      <c r="M99" s="11" t="s">
        <v>33</v>
      </c>
      <c r="N99" s="11" t="s">
        <v>42</v>
      </c>
      <c r="O99" s="11" t="s">
        <v>35</v>
      </c>
      <c r="P99" s="11"/>
    </row>
    <row r="100" s="4" customFormat="1" ht="72" customHeight="1" spans="1:16">
      <c r="A100" s="13" t="s">
        <v>861</v>
      </c>
      <c r="B100" s="11">
        <v>1</v>
      </c>
      <c r="C100" s="11" t="s">
        <v>24</v>
      </c>
      <c r="D100" s="11" t="s">
        <v>25</v>
      </c>
      <c r="E100" s="11">
        <v>5.53</v>
      </c>
      <c r="F100" s="11" t="s">
        <v>862</v>
      </c>
      <c r="G100" s="11" t="s">
        <v>176</v>
      </c>
      <c r="H100" s="11">
        <v>2025</v>
      </c>
      <c r="I100" s="22">
        <f t="shared" si="11"/>
        <v>73</v>
      </c>
      <c r="J100" s="22">
        <v>73</v>
      </c>
      <c r="K100" s="22">
        <v>0</v>
      </c>
      <c r="L100" s="22">
        <v>0</v>
      </c>
      <c r="M100" s="11" t="s">
        <v>33</v>
      </c>
      <c r="N100" s="11" t="s">
        <v>42</v>
      </c>
      <c r="O100" s="11" t="s">
        <v>35</v>
      </c>
      <c r="P100" s="11"/>
    </row>
    <row r="101" s="4" customFormat="1" ht="72" customHeight="1" spans="1:16">
      <c r="A101" s="13" t="s">
        <v>863</v>
      </c>
      <c r="B101" s="11">
        <v>1</v>
      </c>
      <c r="C101" s="11" t="s">
        <v>24</v>
      </c>
      <c r="D101" s="11" t="s">
        <v>25</v>
      </c>
      <c r="E101" s="11">
        <v>4.09</v>
      </c>
      <c r="F101" s="11" t="s">
        <v>864</v>
      </c>
      <c r="G101" s="11" t="s">
        <v>425</v>
      </c>
      <c r="H101" s="11">
        <v>2025</v>
      </c>
      <c r="I101" s="22">
        <f t="shared" si="11"/>
        <v>54</v>
      </c>
      <c r="J101" s="22">
        <v>54</v>
      </c>
      <c r="K101" s="22">
        <v>0</v>
      </c>
      <c r="L101" s="22">
        <v>0</v>
      </c>
      <c r="M101" s="11" t="s">
        <v>33</v>
      </c>
      <c r="N101" s="11" t="s">
        <v>42</v>
      </c>
      <c r="O101" s="11" t="s">
        <v>35</v>
      </c>
      <c r="P101" s="11"/>
    </row>
    <row r="102" s="4" customFormat="1" ht="72" customHeight="1" spans="1:16">
      <c r="A102" s="13" t="s">
        <v>865</v>
      </c>
      <c r="B102" s="11">
        <v>1</v>
      </c>
      <c r="C102" s="11" t="s">
        <v>24</v>
      </c>
      <c r="D102" s="11" t="s">
        <v>25</v>
      </c>
      <c r="E102" s="11">
        <v>9.47</v>
      </c>
      <c r="F102" s="11" t="s">
        <v>866</v>
      </c>
      <c r="G102" s="11" t="s">
        <v>257</v>
      </c>
      <c r="H102" s="11">
        <v>2025</v>
      </c>
      <c r="I102" s="22">
        <f t="shared" si="11"/>
        <v>125</v>
      </c>
      <c r="J102" s="22">
        <v>125</v>
      </c>
      <c r="K102" s="22">
        <v>0</v>
      </c>
      <c r="L102" s="22">
        <v>0</v>
      </c>
      <c r="M102" s="11" t="s">
        <v>33</v>
      </c>
      <c r="N102" s="11" t="s">
        <v>42</v>
      </c>
      <c r="O102" s="11" t="s">
        <v>35</v>
      </c>
      <c r="P102" s="11"/>
    </row>
    <row r="103" s="4" customFormat="1" ht="72" customHeight="1" spans="1:16">
      <c r="A103" s="11" t="s">
        <v>873</v>
      </c>
      <c r="B103" s="11">
        <v>1</v>
      </c>
      <c r="C103" s="11" t="s">
        <v>24</v>
      </c>
      <c r="D103" s="11" t="s">
        <v>25</v>
      </c>
      <c r="E103" s="11">
        <v>9.4</v>
      </c>
      <c r="F103" s="11" t="s">
        <v>3664</v>
      </c>
      <c r="G103" s="11" t="s">
        <v>329</v>
      </c>
      <c r="H103" s="11">
        <v>2025</v>
      </c>
      <c r="I103" s="22">
        <f t="shared" si="11"/>
        <v>5000</v>
      </c>
      <c r="J103" s="22"/>
      <c r="K103" s="22">
        <v>5000</v>
      </c>
      <c r="L103" s="22"/>
      <c r="M103" s="11" t="s">
        <v>33</v>
      </c>
      <c r="N103" s="11" t="s">
        <v>48</v>
      </c>
      <c r="O103" s="11" t="s">
        <v>35</v>
      </c>
      <c r="P103" s="11"/>
    </row>
    <row r="104" s="4" customFormat="1" ht="72" customHeight="1" spans="1:16">
      <c r="A104" s="11" t="s">
        <v>3665</v>
      </c>
      <c r="B104" s="11">
        <v>1</v>
      </c>
      <c r="C104" s="11" t="s">
        <v>24</v>
      </c>
      <c r="D104" s="11" t="s">
        <v>78</v>
      </c>
      <c r="E104" s="11">
        <v>186</v>
      </c>
      <c r="F104" s="11" t="s">
        <v>3127</v>
      </c>
      <c r="G104" s="11" t="s">
        <v>32</v>
      </c>
      <c r="H104" s="11">
        <v>2025</v>
      </c>
      <c r="I104" s="22">
        <f t="shared" si="11"/>
        <v>24</v>
      </c>
      <c r="J104" s="22">
        <v>24</v>
      </c>
      <c r="K104" s="22"/>
      <c r="L104" s="22"/>
      <c r="M104" s="11" t="s">
        <v>33</v>
      </c>
      <c r="N104" s="11" t="s">
        <v>42</v>
      </c>
      <c r="O104" s="11" t="s">
        <v>35</v>
      </c>
      <c r="P104" s="11"/>
    </row>
    <row r="105" s="4" customFormat="1" ht="72" customHeight="1" spans="1:16">
      <c r="A105" s="11" t="s">
        <v>3666</v>
      </c>
      <c r="B105" s="11">
        <v>1</v>
      </c>
      <c r="C105" s="11" t="s">
        <v>24</v>
      </c>
      <c r="D105" s="11" t="s">
        <v>78</v>
      </c>
      <c r="E105" s="11">
        <v>163</v>
      </c>
      <c r="F105" s="11" t="s">
        <v>3130</v>
      </c>
      <c r="G105" s="11" t="s">
        <v>257</v>
      </c>
      <c r="H105" s="11">
        <v>2025</v>
      </c>
      <c r="I105" s="22">
        <f t="shared" si="11"/>
        <v>50</v>
      </c>
      <c r="J105" s="22">
        <v>50</v>
      </c>
      <c r="K105" s="22"/>
      <c r="L105" s="22"/>
      <c r="M105" s="11" t="s">
        <v>33</v>
      </c>
      <c r="N105" s="11" t="s">
        <v>42</v>
      </c>
      <c r="O105" s="11" t="s">
        <v>35</v>
      </c>
      <c r="P105" s="11"/>
    </row>
    <row r="106" s="4" customFormat="1" ht="72" customHeight="1" spans="1:16">
      <c r="A106" s="11" t="s">
        <v>3667</v>
      </c>
      <c r="B106" s="11">
        <v>1</v>
      </c>
      <c r="C106" s="11" t="s">
        <v>24</v>
      </c>
      <c r="D106" s="11" t="s">
        <v>78</v>
      </c>
      <c r="E106" s="11">
        <v>74</v>
      </c>
      <c r="F106" s="11" t="s">
        <v>3133</v>
      </c>
      <c r="G106" s="11" t="s">
        <v>185</v>
      </c>
      <c r="H106" s="11">
        <v>2025</v>
      </c>
      <c r="I106" s="22">
        <f t="shared" si="11"/>
        <v>22</v>
      </c>
      <c r="J106" s="22">
        <v>22</v>
      </c>
      <c r="K106" s="22"/>
      <c r="L106" s="22"/>
      <c r="M106" s="11" t="s">
        <v>33</v>
      </c>
      <c r="N106" s="11" t="s">
        <v>42</v>
      </c>
      <c r="O106" s="11" t="s">
        <v>35</v>
      </c>
      <c r="P106" s="11"/>
    </row>
    <row r="107" s="4" customFormat="1" ht="72" customHeight="1" spans="1:16">
      <c r="A107" s="11" t="s">
        <v>3668</v>
      </c>
      <c r="B107" s="11">
        <v>1</v>
      </c>
      <c r="C107" s="11" t="s">
        <v>24</v>
      </c>
      <c r="D107" s="11" t="s">
        <v>78</v>
      </c>
      <c r="E107" s="11">
        <v>108</v>
      </c>
      <c r="F107" s="11" t="s">
        <v>3136</v>
      </c>
      <c r="G107" s="11" t="s">
        <v>425</v>
      </c>
      <c r="H107" s="11">
        <v>2025</v>
      </c>
      <c r="I107" s="22">
        <f t="shared" si="11"/>
        <v>33</v>
      </c>
      <c r="J107" s="22">
        <v>33</v>
      </c>
      <c r="K107" s="22"/>
      <c r="L107" s="22"/>
      <c r="M107" s="11" t="s">
        <v>33</v>
      </c>
      <c r="N107" s="11" t="s">
        <v>42</v>
      </c>
      <c r="O107" s="11" t="s">
        <v>35</v>
      </c>
      <c r="P107" s="11"/>
    </row>
    <row r="108" s="4" customFormat="1" ht="72" customHeight="1" spans="1:16">
      <c r="A108" s="11" t="s">
        <v>3669</v>
      </c>
      <c r="B108" s="11">
        <v>1</v>
      </c>
      <c r="C108" s="11" t="s">
        <v>24</v>
      </c>
      <c r="D108" s="11" t="s">
        <v>78</v>
      </c>
      <c r="E108" s="11">
        <v>111</v>
      </c>
      <c r="F108" s="11" t="s">
        <v>3139</v>
      </c>
      <c r="G108" s="11" t="s">
        <v>191</v>
      </c>
      <c r="H108" s="11">
        <v>2025</v>
      </c>
      <c r="I108" s="22">
        <f t="shared" si="11"/>
        <v>24</v>
      </c>
      <c r="J108" s="22">
        <v>24</v>
      </c>
      <c r="K108" s="22"/>
      <c r="L108" s="22"/>
      <c r="M108" s="11" t="s">
        <v>33</v>
      </c>
      <c r="N108" s="11" t="s">
        <v>42</v>
      </c>
      <c r="O108" s="11" t="s">
        <v>35</v>
      </c>
      <c r="P108" s="11"/>
    </row>
    <row r="109" s="4" customFormat="1" ht="72" customHeight="1" spans="1:16">
      <c r="A109" s="11" t="s">
        <v>3670</v>
      </c>
      <c r="B109" s="11">
        <v>1</v>
      </c>
      <c r="C109" s="11" t="s">
        <v>24</v>
      </c>
      <c r="D109" s="11" t="s">
        <v>78</v>
      </c>
      <c r="E109" s="11">
        <v>306</v>
      </c>
      <c r="F109" s="11" t="s">
        <v>3142</v>
      </c>
      <c r="G109" s="11" t="s">
        <v>168</v>
      </c>
      <c r="H109" s="11">
        <v>2025</v>
      </c>
      <c r="I109" s="22">
        <f t="shared" si="11"/>
        <v>76</v>
      </c>
      <c r="J109" s="22">
        <v>76</v>
      </c>
      <c r="K109" s="22"/>
      <c r="L109" s="22"/>
      <c r="M109" s="11" t="s">
        <v>33</v>
      </c>
      <c r="N109" s="11" t="s">
        <v>42</v>
      </c>
      <c r="O109" s="11" t="s">
        <v>35</v>
      </c>
      <c r="P109" s="11"/>
    </row>
    <row r="110" s="4" customFormat="1" ht="72" customHeight="1" spans="1:16">
      <c r="A110" s="11" t="s">
        <v>3671</v>
      </c>
      <c r="B110" s="11">
        <v>1</v>
      </c>
      <c r="C110" s="11" t="s">
        <v>24</v>
      </c>
      <c r="D110" s="11" t="s">
        <v>78</v>
      </c>
      <c r="E110" s="11">
        <v>256</v>
      </c>
      <c r="F110" s="11" t="s">
        <v>3145</v>
      </c>
      <c r="G110" s="11" t="s">
        <v>159</v>
      </c>
      <c r="H110" s="11">
        <v>2025</v>
      </c>
      <c r="I110" s="22">
        <f t="shared" si="11"/>
        <v>46</v>
      </c>
      <c r="J110" s="22">
        <v>46</v>
      </c>
      <c r="K110" s="22"/>
      <c r="L110" s="22"/>
      <c r="M110" s="11" t="s">
        <v>33</v>
      </c>
      <c r="N110" s="11" t="s">
        <v>42</v>
      </c>
      <c r="O110" s="11" t="s">
        <v>35</v>
      </c>
      <c r="P110" s="11"/>
    </row>
    <row r="111" s="4" customFormat="1" ht="72" customHeight="1" spans="1:16">
      <c r="A111" s="11" t="s">
        <v>3672</v>
      </c>
      <c r="B111" s="11">
        <v>1</v>
      </c>
      <c r="C111" s="11" t="s">
        <v>24</v>
      </c>
      <c r="D111" s="11" t="s">
        <v>78</v>
      </c>
      <c r="E111" s="11">
        <v>121</v>
      </c>
      <c r="F111" s="11" t="s">
        <v>3148</v>
      </c>
      <c r="G111" s="11" t="s">
        <v>194</v>
      </c>
      <c r="H111" s="11">
        <v>2025</v>
      </c>
      <c r="I111" s="22">
        <f t="shared" si="11"/>
        <v>24</v>
      </c>
      <c r="J111" s="22">
        <v>24</v>
      </c>
      <c r="K111" s="22"/>
      <c r="L111" s="22"/>
      <c r="M111" s="11" t="s">
        <v>33</v>
      </c>
      <c r="N111" s="11" t="s">
        <v>42</v>
      </c>
      <c r="O111" s="11" t="s">
        <v>35</v>
      </c>
      <c r="P111" s="11"/>
    </row>
    <row r="112" s="4" customFormat="1" ht="72" customHeight="1" spans="1:16">
      <c r="A112" s="11" t="s">
        <v>3673</v>
      </c>
      <c r="B112" s="11">
        <v>1</v>
      </c>
      <c r="C112" s="11" t="s">
        <v>24</v>
      </c>
      <c r="D112" s="11" t="s">
        <v>78</v>
      </c>
      <c r="E112" s="11">
        <v>231</v>
      </c>
      <c r="F112" s="11" t="s">
        <v>3151</v>
      </c>
      <c r="G112" s="11" t="s">
        <v>179</v>
      </c>
      <c r="H112" s="11">
        <v>2025</v>
      </c>
      <c r="I112" s="22">
        <f t="shared" si="11"/>
        <v>45</v>
      </c>
      <c r="J112" s="22">
        <v>45</v>
      </c>
      <c r="K112" s="22"/>
      <c r="L112" s="22"/>
      <c r="M112" s="11" t="s">
        <v>33</v>
      </c>
      <c r="N112" s="11" t="s">
        <v>42</v>
      </c>
      <c r="O112" s="11" t="s">
        <v>35</v>
      </c>
      <c r="P112" s="11"/>
    </row>
    <row r="113" s="4" customFormat="1" ht="72" customHeight="1" spans="1:16">
      <c r="A113" s="11" t="s">
        <v>3674</v>
      </c>
      <c r="B113" s="11">
        <v>1</v>
      </c>
      <c r="C113" s="11" t="s">
        <v>24</v>
      </c>
      <c r="D113" s="11" t="s">
        <v>78</v>
      </c>
      <c r="E113" s="11">
        <v>258</v>
      </c>
      <c r="F113" s="11" t="s">
        <v>3154</v>
      </c>
      <c r="G113" s="11" t="s">
        <v>229</v>
      </c>
      <c r="H113" s="11">
        <v>2025</v>
      </c>
      <c r="I113" s="22">
        <f t="shared" si="11"/>
        <v>67.5</v>
      </c>
      <c r="J113" s="22">
        <v>67.5</v>
      </c>
      <c r="K113" s="22"/>
      <c r="L113" s="22"/>
      <c r="M113" s="11" t="s">
        <v>33</v>
      </c>
      <c r="N113" s="11" t="s">
        <v>42</v>
      </c>
      <c r="O113" s="11" t="s">
        <v>35</v>
      </c>
      <c r="P113" s="11"/>
    </row>
    <row r="114" s="4" customFormat="1" ht="72" customHeight="1" spans="1:16">
      <c r="A114" s="11" t="s">
        <v>3675</v>
      </c>
      <c r="B114" s="11">
        <v>1</v>
      </c>
      <c r="C114" s="11" t="s">
        <v>24</v>
      </c>
      <c r="D114" s="11" t="s">
        <v>78</v>
      </c>
      <c r="E114" s="11">
        <v>189</v>
      </c>
      <c r="F114" s="11" t="s">
        <v>3157</v>
      </c>
      <c r="G114" s="11" t="s">
        <v>165</v>
      </c>
      <c r="H114" s="11">
        <v>2025</v>
      </c>
      <c r="I114" s="22">
        <f t="shared" si="11"/>
        <v>49.57</v>
      </c>
      <c r="J114" s="22">
        <v>49.57</v>
      </c>
      <c r="K114" s="22"/>
      <c r="L114" s="22"/>
      <c r="M114" s="11" t="s">
        <v>33</v>
      </c>
      <c r="N114" s="11" t="s">
        <v>42</v>
      </c>
      <c r="O114" s="11" t="s">
        <v>35</v>
      </c>
      <c r="P114" s="11"/>
    </row>
    <row r="115" s="4" customFormat="1" ht="72" customHeight="1" spans="1:16">
      <c r="A115" s="11" t="s">
        <v>3676</v>
      </c>
      <c r="B115" s="11">
        <v>1</v>
      </c>
      <c r="C115" s="11" t="s">
        <v>24</v>
      </c>
      <c r="D115" s="11" t="s">
        <v>78</v>
      </c>
      <c r="E115" s="11">
        <v>100</v>
      </c>
      <c r="F115" s="11" t="s">
        <v>3160</v>
      </c>
      <c r="G115" s="11" t="s">
        <v>182</v>
      </c>
      <c r="H115" s="11">
        <v>2025</v>
      </c>
      <c r="I115" s="22">
        <f t="shared" si="11"/>
        <v>30.47</v>
      </c>
      <c r="J115" s="22">
        <v>30.47</v>
      </c>
      <c r="K115" s="22"/>
      <c r="L115" s="22"/>
      <c r="M115" s="11" t="s">
        <v>33</v>
      </c>
      <c r="N115" s="11" t="s">
        <v>42</v>
      </c>
      <c r="O115" s="11" t="s">
        <v>35</v>
      </c>
      <c r="P115" s="11"/>
    </row>
    <row r="116" s="4" customFormat="1" ht="72" customHeight="1" spans="1:16">
      <c r="A116" s="11" t="s">
        <v>3677</v>
      </c>
      <c r="B116" s="11">
        <v>1</v>
      </c>
      <c r="C116" s="11" t="s">
        <v>24</v>
      </c>
      <c r="D116" s="11" t="s">
        <v>78</v>
      </c>
      <c r="E116" s="11">
        <v>173</v>
      </c>
      <c r="F116" s="11" t="s">
        <v>3163</v>
      </c>
      <c r="G116" s="11" t="s">
        <v>188</v>
      </c>
      <c r="H116" s="11">
        <v>2025</v>
      </c>
      <c r="I116" s="22">
        <f t="shared" si="11"/>
        <v>52.9</v>
      </c>
      <c r="J116" s="22">
        <v>52.9</v>
      </c>
      <c r="K116" s="22"/>
      <c r="L116" s="22"/>
      <c r="M116" s="11" t="s">
        <v>33</v>
      </c>
      <c r="N116" s="11" t="s">
        <v>42</v>
      </c>
      <c r="O116" s="11" t="s">
        <v>35</v>
      </c>
      <c r="P116" s="11"/>
    </row>
    <row r="117" s="4" customFormat="1" ht="72" customHeight="1" spans="1:16">
      <c r="A117" s="11" t="s">
        <v>3678</v>
      </c>
      <c r="B117" s="11">
        <v>1</v>
      </c>
      <c r="C117" s="11" t="s">
        <v>24</v>
      </c>
      <c r="D117" s="11" t="s">
        <v>78</v>
      </c>
      <c r="E117" s="11">
        <v>175</v>
      </c>
      <c r="F117" s="11" t="s">
        <v>3166</v>
      </c>
      <c r="G117" s="11" t="s">
        <v>176</v>
      </c>
      <c r="H117" s="11">
        <v>2025</v>
      </c>
      <c r="I117" s="22">
        <f t="shared" si="11"/>
        <v>36</v>
      </c>
      <c r="J117" s="22">
        <v>36</v>
      </c>
      <c r="K117" s="22"/>
      <c r="L117" s="22"/>
      <c r="M117" s="11" t="s">
        <v>33</v>
      </c>
      <c r="N117" s="11" t="s">
        <v>42</v>
      </c>
      <c r="O117" s="11" t="s">
        <v>35</v>
      </c>
      <c r="P117" s="11"/>
    </row>
    <row r="118" s="4" customFormat="1" ht="72" customHeight="1" spans="1:16">
      <c r="A118" s="11" t="s">
        <v>3679</v>
      </c>
      <c r="B118" s="11">
        <v>1</v>
      </c>
      <c r="C118" s="11" t="s">
        <v>24</v>
      </c>
      <c r="D118" s="11" t="s">
        <v>78</v>
      </c>
      <c r="E118" s="11">
        <v>214</v>
      </c>
      <c r="F118" s="11" t="s">
        <v>3169</v>
      </c>
      <c r="G118" s="11" t="s">
        <v>173</v>
      </c>
      <c r="H118" s="11">
        <v>2025</v>
      </c>
      <c r="I118" s="22">
        <f t="shared" si="11"/>
        <v>36</v>
      </c>
      <c r="J118" s="22">
        <v>36</v>
      </c>
      <c r="K118" s="22"/>
      <c r="L118" s="22"/>
      <c r="M118" s="11" t="s">
        <v>33</v>
      </c>
      <c r="N118" s="11" t="s">
        <v>42</v>
      </c>
      <c r="O118" s="11" t="s">
        <v>35</v>
      </c>
      <c r="P118" s="11"/>
    </row>
    <row r="119" s="4" customFormat="1" ht="72" customHeight="1" spans="1:16">
      <c r="A119" s="11" t="s">
        <v>3680</v>
      </c>
      <c r="B119" s="11">
        <v>1</v>
      </c>
      <c r="C119" s="11" t="s">
        <v>24</v>
      </c>
      <c r="D119" s="11" t="s">
        <v>78</v>
      </c>
      <c r="E119" s="11">
        <v>181</v>
      </c>
      <c r="F119" s="11" t="s">
        <v>3172</v>
      </c>
      <c r="G119" s="11" t="s">
        <v>162</v>
      </c>
      <c r="H119" s="11">
        <v>2025</v>
      </c>
      <c r="I119" s="22">
        <f t="shared" si="11"/>
        <v>48</v>
      </c>
      <c r="J119" s="22">
        <v>48</v>
      </c>
      <c r="K119" s="22"/>
      <c r="L119" s="22"/>
      <c r="M119" s="11" t="s">
        <v>33</v>
      </c>
      <c r="N119" s="11" t="s">
        <v>42</v>
      </c>
      <c r="O119" s="11" t="s">
        <v>35</v>
      </c>
      <c r="P119" s="11"/>
    </row>
    <row r="120" s="4" customFormat="1" ht="72" customHeight="1" spans="1:16">
      <c r="A120" s="11" t="s">
        <v>3681</v>
      </c>
      <c r="B120" s="11">
        <v>1</v>
      </c>
      <c r="C120" s="11" t="s">
        <v>24</v>
      </c>
      <c r="D120" s="11" t="s">
        <v>78</v>
      </c>
      <c r="E120" s="11">
        <v>317</v>
      </c>
      <c r="F120" s="11" t="s">
        <v>3175</v>
      </c>
      <c r="G120" s="11" t="s">
        <v>58</v>
      </c>
      <c r="H120" s="11">
        <v>2025</v>
      </c>
      <c r="I120" s="22">
        <f t="shared" si="11"/>
        <v>63</v>
      </c>
      <c r="J120" s="22">
        <v>63</v>
      </c>
      <c r="K120" s="22"/>
      <c r="L120" s="22"/>
      <c r="M120" s="11" t="s">
        <v>33</v>
      </c>
      <c r="N120" s="11" t="s">
        <v>42</v>
      </c>
      <c r="O120" s="11" t="s">
        <v>35</v>
      </c>
      <c r="P120" s="11"/>
    </row>
    <row r="121" s="4" customFormat="1" ht="72" customHeight="1" spans="1:16">
      <c r="A121" s="11" t="s">
        <v>3682</v>
      </c>
      <c r="B121" s="11">
        <v>1</v>
      </c>
      <c r="C121" s="11" t="s">
        <v>24</v>
      </c>
      <c r="D121" s="11" t="s">
        <v>78</v>
      </c>
      <c r="E121" s="11">
        <v>243</v>
      </c>
      <c r="F121" s="11" t="s">
        <v>3178</v>
      </c>
      <c r="G121" s="11" t="s">
        <v>303</v>
      </c>
      <c r="H121" s="11">
        <v>2025</v>
      </c>
      <c r="I121" s="22">
        <f t="shared" si="11"/>
        <v>50</v>
      </c>
      <c r="J121" s="22">
        <v>50</v>
      </c>
      <c r="K121" s="22"/>
      <c r="L121" s="22"/>
      <c r="M121" s="11" t="s">
        <v>33</v>
      </c>
      <c r="N121" s="11" t="s">
        <v>42</v>
      </c>
      <c r="O121" s="11" t="s">
        <v>35</v>
      </c>
      <c r="P121" s="11"/>
    </row>
    <row r="122" s="3" customFormat="1" ht="39" customHeight="1" spans="1:16">
      <c r="A122" s="11" t="s">
        <v>875</v>
      </c>
      <c r="B122" s="11">
        <f>B123+B124+B128+B129</f>
        <v>4</v>
      </c>
      <c r="C122" s="11" t="s">
        <v>20</v>
      </c>
      <c r="D122" s="11" t="s">
        <v>20</v>
      </c>
      <c r="E122" s="11" t="s">
        <v>20</v>
      </c>
      <c r="F122" s="11" t="s">
        <v>20</v>
      </c>
      <c r="G122" s="11" t="s">
        <v>20</v>
      </c>
      <c r="H122" s="11" t="s">
        <v>20</v>
      </c>
      <c r="I122" s="22">
        <f t="shared" si="11"/>
        <v>5680</v>
      </c>
      <c r="J122" s="22">
        <f t="shared" ref="I122:L122" si="12">J123+J124+J128+J129</f>
        <v>5680</v>
      </c>
      <c r="K122" s="22">
        <f t="shared" si="12"/>
        <v>0</v>
      </c>
      <c r="L122" s="22">
        <f t="shared" si="12"/>
        <v>0</v>
      </c>
      <c r="M122" s="11" t="s">
        <v>20</v>
      </c>
      <c r="N122" s="11" t="s">
        <v>20</v>
      </c>
      <c r="O122" s="11" t="s">
        <v>20</v>
      </c>
      <c r="P122" s="11"/>
    </row>
    <row r="123" s="3" customFormat="1" ht="39" customHeight="1" spans="1:16">
      <c r="A123" s="11" t="s">
        <v>876</v>
      </c>
      <c r="B123" s="11"/>
      <c r="C123" s="11" t="s">
        <v>20</v>
      </c>
      <c r="D123" s="11" t="s">
        <v>20</v>
      </c>
      <c r="E123" s="11" t="s">
        <v>20</v>
      </c>
      <c r="F123" s="11" t="s">
        <v>20</v>
      </c>
      <c r="G123" s="11" t="s">
        <v>20</v>
      </c>
      <c r="H123" s="11" t="s">
        <v>20</v>
      </c>
      <c r="I123" s="22">
        <f t="shared" si="11"/>
        <v>0</v>
      </c>
      <c r="J123" s="22"/>
      <c r="K123" s="22"/>
      <c r="L123" s="22"/>
      <c r="M123" s="12" t="s">
        <v>20</v>
      </c>
      <c r="N123" s="12" t="s">
        <v>20</v>
      </c>
      <c r="O123" s="12" t="s">
        <v>20</v>
      </c>
      <c r="P123" s="11"/>
    </row>
    <row r="124" s="3" customFormat="1" ht="39" customHeight="1" spans="1:16">
      <c r="A124" s="11" t="s">
        <v>882</v>
      </c>
      <c r="B124" s="11">
        <f>SUM(B125:B127)</f>
        <v>3</v>
      </c>
      <c r="C124" s="11" t="s">
        <v>20</v>
      </c>
      <c r="D124" s="11" t="s">
        <v>20</v>
      </c>
      <c r="E124" s="11" t="s">
        <v>20</v>
      </c>
      <c r="F124" s="11" t="s">
        <v>20</v>
      </c>
      <c r="G124" s="11" t="s">
        <v>20</v>
      </c>
      <c r="H124" s="11" t="s">
        <v>20</v>
      </c>
      <c r="I124" s="22">
        <f t="shared" si="11"/>
        <v>4180</v>
      </c>
      <c r="J124" s="22">
        <f t="shared" ref="I124:L124" si="13">SUM(J125:J127)</f>
        <v>4180</v>
      </c>
      <c r="K124" s="22">
        <f t="shared" si="13"/>
        <v>0</v>
      </c>
      <c r="L124" s="22">
        <f t="shared" si="13"/>
        <v>0</v>
      </c>
      <c r="M124" s="12" t="s">
        <v>20</v>
      </c>
      <c r="N124" s="12" t="s">
        <v>20</v>
      </c>
      <c r="O124" s="12" t="s">
        <v>20</v>
      </c>
      <c r="P124" s="11"/>
    </row>
    <row r="125" s="4" customFormat="1" ht="196" customHeight="1" spans="1:16">
      <c r="A125" s="11" t="s">
        <v>895</v>
      </c>
      <c r="B125" s="11">
        <v>1</v>
      </c>
      <c r="C125" s="11" t="s">
        <v>24</v>
      </c>
      <c r="D125" s="11" t="s">
        <v>74</v>
      </c>
      <c r="E125" s="11">
        <v>1</v>
      </c>
      <c r="F125" s="11" t="s">
        <v>896</v>
      </c>
      <c r="G125" s="11" t="s">
        <v>159</v>
      </c>
      <c r="H125" s="11">
        <v>2025</v>
      </c>
      <c r="I125" s="22">
        <f t="shared" si="11"/>
        <v>2000</v>
      </c>
      <c r="J125" s="22">
        <v>2000</v>
      </c>
      <c r="K125" s="22"/>
      <c r="L125" s="22"/>
      <c r="M125" s="11" t="s">
        <v>33</v>
      </c>
      <c r="N125" s="11" t="s">
        <v>42</v>
      </c>
      <c r="O125" s="11" t="s">
        <v>35</v>
      </c>
      <c r="P125" s="11"/>
    </row>
    <row r="126" s="4" customFormat="1" ht="60" customHeight="1" spans="1:16">
      <c r="A126" s="11" t="s">
        <v>897</v>
      </c>
      <c r="B126" s="11">
        <v>1</v>
      </c>
      <c r="C126" s="11" t="s">
        <v>208</v>
      </c>
      <c r="D126" s="11" t="s">
        <v>60</v>
      </c>
      <c r="E126" s="11">
        <v>3.8</v>
      </c>
      <c r="F126" s="11" t="s">
        <v>898</v>
      </c>
      <c r="G126" s="11" t="s">
        <v>280</v>
      </c>
      <c r="H126" s="11">
        <v>2025</v>
      </c>
      <c r="I126" s="22">
        <f t="shared" si="11"/>
        <v>180</v>
      </c>
      <c r="J126" s="22">
        <v>180</v>
      </c>
      <c r="K126" s="22"/>
      <c r="L126" s="22"/>
      <c r="M126" s="11" t="s">
        <v>63</v>
      </c>
      <c r="N126" s="11" t="s">
        <v>296</v>
      </c>
      <c r="O126" s="11" t="s">
        <v>293</v>
      </c>
      <c r="P126" s="11"/>
    </row>
    <row r="127" s="4" customFormat="1" ht="60" customHeight="1" spans="1:16">
      <c r="A127" s="11" t="s">
        <v>893</v>
      </c>
      <c r="B127" s="11">
        <v>1</v>
      </c>
      <c r="C127" s="11" t="s">
        <v>24</v>
      </c>
      <c r="D127" s="11" t="s">
        <v>278</v>
      </c>
      <c r="E127" s="11">
        <v>10000</v>
      </c>
      <c r="F127" s="11" t="s">
        <v>894</v>
      </c>
      <c r="G127" s="12" t="s">
        <v>269</v>
      </c>
      <c r="H127" s="11">
        <v>2025</v>
      </c>
      <c r="I127" s="22">
        <f t="shared" si="11"/>
        <v>2000</v>
      </c>
      <c r="J127" s="22">
        <f>1000+1000</f>
        <v>2000</v>
      </c>
      <c r="K127" s="22"/>
      <c r="L127" s="22"/>
      <c r="M127" s="11" t="s">
        <v>33</v>
      </c>
      <c r="N127" s="11" t="s">
        <v>48</v>
      </c>
      <c r="O127" s="11" t="s">
        <v>35</v>
      </c>
      <c r="P127" s="11"/>
    </row>
    <row r="128" s="3" customFormat="1" ht="39" customHeight="1" spans="1:16">
      <c r="A128" s="11" t="s">
        <v>899</v>
      </c>
      <c r="B128" s="11"/>
      <c r="C128" s="11" t="s">
        <v>20</v>
      </c>
      <c r="D128" s="11" t="s">
        <v>20</v>
      </c>
      <c r="E128" s="11" t="s">
        <v>20</v>
      </c>
      <c r="F128" s="11" t="s">
        <v>20</v>
      </c>
      <c r="G128" s="11" t="s">
        <v>20</v>
      </c>
      <c r="H128" s="11" t="s">
        <v>20</v>
      </c>
      <c r="I128" s="22">
        <f t="shared" si="11"/>
        <v>0</v>
      </c>
      <c r="J128" s="22"/>
      <c r="K128" s="22"/>
      <c r="L128" s="22"/>
      <c r="M128" s="12" t="s">
        <v>20</v>
      </c>
      <c r="N128" s="12" t="s">
        <v>20</v>
      </c>
      <c r="O128" s="12" t="s">
        <v>20</v>
      </c>
      <c r="P128" s="11"/>
    </row>
    <row r="129" s="3" customFormat="1" ht="39" customHeight="1" spans="1:16">
      <c r="A129" s="11" t="s">
        <v>903</v>
      </c>
      <c r="B129" s="11">
        <f>B130</f>
        <v>1</v>
      </c>
      <c r="C129" s="11" t="s">
        <v>20</v>
      </c>
      <c r="D129" s="11" t="s">
        <v>20</v>
      </c>
      <c r="E129" s="11" t="s">
        <v>20</v>
      </c>
      <c r="F129" s="11" t="s">
        <v>20</v>
      </c>
      <c r="G129" s="11" t="s">
        <v>20</v>
      </c>
      <c r="H129" s="11" t="s">
        <v>20</v>
      </c>
      <c r="I129" s="22">
        <f t="shared" si="11"/>
        <v>1500</v>
      </c>
      <c r="J129" s="22">
        <f t="shared" ref="I129:L129" si="14">J130</f>
        <v>1500</v>
      </c>
      <c r="K129" s="22">
        <f t="shared" si="14"/>
        <v>0</v>
      </c>
      <c r="L129" s="22">
        <f t="shared" si="14"/>
        <v>0</v>
      </c>
      <c r="M129" s="12" t="s">
        <v>20</v>
      </c>
      <c r="N129" s="12" t="s">
        <v>20</v>
      </c>
      <c r="O129" s="12" t="s">
        <v>20</v>
      </c>
      <c r="P129" s="11"/>
    </row>
    <row r="130" s="4" customFormat="1" ht="65" customHeight="1" spans="1:16">
      <c r="A130" s="11" t="s">
        <v>909</v>
      </c>
      <c r="B130" s="11">
        <v>1</v>
      </c>
      <c r="C130" s="11" t="s">
        <v>24</v>
      </c>
      <c r="D130" s="11" t="s">
        <v>74</v>
      </c>
      <c r="E130" s="11">
        <v>7</v>
      </c>
      <c r="F130" s="11" t="s">
        <v>910</v>
      </c>
      <c r="G130" s="11" t="s">
        <v>329</v>
      </c>
      <c r="H130" s="11">
        <v>2025</v>
      </c>
      <c r="I130" s="22">
        <f t="shared" si="11"/>
        <v>1500</v>
      </c>
      <c r="J130" s="22">
        <v>1500</v>
      </c>
      <c r="K130" s="22"/>
      <c r="L130" s="22"/>
      <c r="M130" s="11" t="s">
        <v>33</v>
      </c>
      <c r="N130" s="11" t="s">
        <v>48</v>
      </c>
      <c r="O130" s="11" t="s">
        <v>35</v>
      </c>
      <c r="P130" s="11"/>
    </row>
    <row r="131" s="3" customFormat="1" ht="39" customHeight="1" spans="1:16">
      <c r="A131" s="11" t="s">
        <v>911</v>
      </c>
      <c r="B131" s="11">
        <f>B132+B133+B134</f>
        <v>0</v>
      </c>
      <c r="C131" s="11" t="s">
        <v>20</v>
      </c>
      <c r="D131" s="11" t="s">
        <v>20</v>
      </c>
      <c r="E131" s="11" t="s">
        <v>20</v>
      </c>
      <c r="F131" s="11" t="s">
        <v>20</v>
      </c>
      <c r="G131" s="11" t="s">
        <v>20</v>
      </c>
      <c r="H131" s="11" t="s">
        <v>20</v>
      </c>
      <c r="I131" s="22">
        <f t="shared" si="11"/>
        <v>0</v>
      </c>
      <c r="J131" s="22">
        <f t="shared" ref="I131:L131" si="15">J132+J133+J134</f>
        <v>0</v>
      </c>
      <c r="K131" s="22">
        <f t="shared" si="15"/>
        <v>0</v>
      </c>
      <c r="L131" s="22">
        <f t="shared" si="15"/>
        <v>0</v>
      </c>
      <c r="M131" s="11" t="s">
        <v>20</v>
      </c>
      <c r="N131" s="11" t="s">
        <v>20</v>
      </c>
      <c r="O131" s="11" t="s">
        <v>20</v>
      </c>
      <c r="P131" s="11"/>
    </row>
    <row r="132" s="3" customFormat="1" ht="39" customHeight="1" spans="1:16">
      <c r="A132" s="11" t="s">
        <v>912</v>
      </c>
      <c r="B132" s="11"/>
      <c r="C132" s="11" t="s">
        <v>20</v>
      </c>
      <c r="D132" s="11" t="s">
        <v>20</v>
      </c>
      <c r="E132" s="11" t="s">
        <v>20</v>
      </c>
      <c r="F132" s="11" t="s">
        <v>20</v>
      </c>
      <c r="G132" s="11" t="s">
        <v>20</v>
      </c>
      <c r="H132" s="11" t="s">
        <v>20</v>
      </c>
      <c r="I132" s="22">
        <f t="shared" si="11"/>
        <v>0</v>
      </c>
      <c r="J132" s="22"/>
      <c r="K132" s="22"/>
      <c r="L132" s="22"/>
      <c r="M132" s="12" t="s">
        <v>20</v>
      </c>
      <c r="N132" s="12" t="s">
        <v>20</v>
      </c>
      <c r="O132" s="12" t="s">
        <v>20</v>
      </c>
      <c r="P132" s="11"/>
    </row>
    <row r="133" s="3" customFormat="1" ht="39" customHeight="1" spans="1:16">
      <c r="A133" s="11" t="s">
        <v>1155</v>
      </c>
      <c r="B133" s="11"/>
      <c r="C133" s="11" t="s">
        <v>20</v>
      </c>
      <c r="D133" s="11" t="s">
        <v>20</v>
      </c>
      <c r="E133" s="11" t="s">
        <v>20</v>
      </c>
      <c r="F133" s="11" t="s">
        <v>20</v>
      </c>
      <c r="G133" s="11" t="s">
        <v>20</v>
      </c>
      <c r="H133" s="11" t="s">
        <v>20</v>
      </c>
      <c r="I133" s="22">
        <f t="shared" si="11"/>
        <v>0</v>
      </c>
      <c r="J133" s="22"/>
      <c r="K133" s="22"/>
      <c r="L133" s="22"/>
      <c r="M133" s="12" t="s">
        <v>20</v>
      </c>
      <c r="N133" s="12" t="s">
        <v>20</v>
      </c>
      <c r="O133" s="12" t="s">
        <v>20</v>
      </c>
      <c r="P133" s="11"/>
    </row>
    <row r="134" s="3" customFormat="1" ht="39" customHeight="1" spans="1:16">
      <c r="A134" s="11" t="s">
        <v>1157</v>
      </c>
      <c r="B134" s="11"/>
      <c r="C134" s="11" t="s">
        <v>20</v>
      </c>
      <c r="D134" s="11" t="s">
        <v>20</v>
      </c>
      <c r="E134" s="11" t="s">
        <v>20</v>
      </c>
      <c r="F134" s="11" t="s">
        <v>20</v>
      </c>
      <c r="G134" s="11" t="s">
        <v>20</v>
      </c>
      <c r="H134" s="11" t="s">
        <v>20</v>
      </c>
      <c r="I134" s="22">
        <f t="shared" si="11"/>
        <v>0</v>
      </c>
      <c r="J134" s="22"/>
      <c r="K134" s="22"/>
      <c r="L134" s="22"/>
      <c r="M134" s="12" t="s">
        <v>20</v>
      </c>
      <c r="N134" s="12" t="s">
        <v>20</v>
      </c>
      <c r="O134" s="12" t="s">
        <v>20</v>
      </c>
      <c r="P134" s="11"/>
    </row>
    <row r="135" s="3" customFormat="1" ht="39" customHeight="1" spans="1:16">
      <c r="A135" s="11" t="s">
        <v>1159</v>
      </c>
      <c r="B135" s="11">
        <f>B136+B137+B139</f>
        <v>1</v>
      </c>
      <c r="C135" s="11" t="s">
        <v>20</v>
      </c>
      <c r="D135" s="11" t="s">
        <v>20</v>
      </c>
      <c r="E135" s="11" t="s">
        <v>20</v>
      </c>
      <c r="F135" s="11" t="s">
        <v>20</v>
      </c>
      <c r="G135" s="11" t="s">
        <v>20</v>
      </c>
      <c r="H135" s="11" t="s">
        <v>20</v>
      </c>
      <c r="I135" s="22">
        <f t="shared" si="11"/>
        <v>50</v>
      </c>
      <c r="J135" s="22">
        <f t="shared" ref="I135:L135" si="16">J136+J137+J139</f>
        <v>0</v>
      </c>
      <c r="K135" s="22">
        <f t="shared" si="16"/>
        <v>50</v>
      </c>
      <c r="L135" s="22">
        <f t="shared" si="16"/>
        <v>0</v>
      </c>
      <c r="M135" s="11" t="s">
        <v>20</v>
      </c>
      <c r="N135" s="11" t="s">
        <v>20</v>
      </c>
      <c r="O135" s="11" t="s">
        <v>20</v>
      </c>
      <c r="P135" s="11"/>
    </row>
    <row r="136" s="3" customFormat="1" ht="39" customHeight="1" spans="1:16">
      <c r="A136" s="11" t="s">
        <v>1160</v>
      </c>
      <c r="B136" s="11"/>
      <c r="C136" s="11" t="s">
        <v>20</v>
      </c>
      <c r="D136" s="11" t="s">
        <v>20</v>
      </c>
      <c r="E136" s="11" t="s">
        <v>20</v>
      </c>
      <c r="F136" s="11" t="s">
        <v>20</v>
      </c>
      <c r="G136" s="11" t="s">
        <v>20</v>
      </c>
      <c r="H136" s="11" t="s">
        <v>20</v>
      </c>
      <c r="I136" s="22">
        <f t="shared" si="11"/>
        <v>0</v>
      </c>
      <c r="J136" s="22"/>
      <c r="K136" s="22"/>
      <c r="L136" s="22"/>
      <c r="M136" s="12" t="s">
        <v>20</v>
      </c>
      <c r="N136" s="12" t="s">
        <v>20</v>
      </c>
      <c r="O136" s="12" t="s">
        <v>20</v>
      </c>
      <c r="P136" s="11"/>
    </row>
    <row r="137" s="3" customFormat="1" ht="39" customHeight="1" spans="1:16">
      <c r="A137" s="11" t="s">
        <v>1166</v>
      </c>
      <c r="B137" s="11">
        <f>B138</f>
        <v>1</v>
      </c>
      <c r="C137" s="11" t="s">
        <v>20</v>
      </c>
      <c r="D137" s="11" t="s">
        <v>20</v>
      </c>
      <c r="E137" s="11" t="s">
        <v>20</v>
      </c>
      <c r="F137" s="11" t="s">
        <v>20</v>
      </c>
      <c r="G137" s="11" t="s">
        <v>20</v>
      </c>
      <c r="H137" s="11" t="s">
        <v>20</v>
      </c>
      <c r="I137" s="22">
        <f t="shared" si="11"/>
        <v>50</v>
      </c>
      <c r="J137" s="22">
        <f>J138</f>
        <v>0</v>
      </c>
      <c r="K137" s="22">
        <f>K138</f>
        <v>50</v>
      </c>
      <c r="L137" s="22">
        <f>L138</f>
        <v>0</v>
      </c>
      <c r="M137" s="12" t="s">
        <v>20</v>
      </c>
      <c r="N137" s="12" t="s">
        <v>20</v>
      </c>
      <c r="O137" s="12" t="s">
        <v>20</v>
      </c>
      <c r="P137" s="11"/>
    </row>
    <row r="138" s="4" customFormat="1" ht="41" customHeight="1" spans="1:16">
      <c r="A138" s="11" t="s">
        <v>1168</v>
      </c>
      <c r="B138" s="11">
        <v>1</v>
      </c>
      <c r="C138" s="11" t="s">
        <v>24</v>
      </c>
      <c r="D138" s="11" t="s">
        <v>1167</v>
      </c>
      <c r="E138" s="11">
        <v>10</v>
      </c>
      <c r="F138" s="11" t="s">
        <v>3180</v>
      </c>
      <c r="G138" s="11" t="s">
        <v>194</v>
      </c>
      <c r="H138" s="11">
        <v>2025</v>
      </c>
      <c r="I138" s="22">
        <f t="shared" si="11"/>
        <v>50</v>
      </c>
      <c r="J138" s="22">
        <v>0</v>
      </c>
      <c r="K138" s="22">
        <v>50</v>
      </c>
      <c r="L138" s="22">
        <v>0</v>
      </c>
      <c r="M138" s="11" t="s">
        <v>1170</v>
      </c>
      <c r="N138" s="11"/>
      <c r="O138" s="11" t="s">
        <v>35</v>
      </c>
      <c r="P138" s="11"/>
    </row>
    <row r="139" s="3" customFormat="1" ht="39" customHeight="1" spans="1:16">
      <c r="A139" s="11" t="s">
        <v>1179</v>
      </c>
      <c r="B139" s="11">
        <v>0</v>
      </c>
      <c r="C139" s="11" t="s">
        <v>20</v>
      </c>
      <c r="D139" s="11" t="s">
        <v>20</v>
      </c>
      <c r="E139" s="11" t="s">
        <v>20</v>
      </c>
      <c r="F139" s="11" t="s">
        <v>20</v>
      </c>
      <c r="G139" s="11" t="s">
        <v>20</v>
      </c>
      <c r="H139" s="11" t="s">
        <v>20</v>
      </c>
      <c r="I139" s="22">
        <f t="shared" si="11"/>
        <v>0</v>
      </c>
      <c r="J139" s="22">
        <v>0</v>
      </c>
      <c r="K139" s="22">
        <v>0</v>
      </c>
      <c r="L139" s="22">
        <v>0</v>
      </c>
      <c r="M139" s="12" t="s">
        <v>20</v>
      </c>
      <c r="N139" s="12" t="s">
        <v>20</v>
      </c>
      <c r="O139" s="12" t="s">
        <v>20</v>
      </c>
      <c r="P139" s="11"/>
    </row>
    <row r="140" s="3" customFormat="1" ht="39" customHeight="1" spans="1:16">
      <c r="A140" s="11" t="s">
        <v>1185</v>
      </c>
      <c r="B140" s="11">
        <f>B141+B143+B144+B145+B146+B147</f>
        <v>1</v>
      </c>
      <c r="C140" s="11" t="s">
        <v>20</v>
      </c>
      <c r="D140" s="11" t="s">
        <v>20</v>
      </c>
      <c r="E140" s="11" t="s">
        <v>20</v>
      </c>
      <c r="F140" s="11" t="s">
        <v>20</v>
      </c>
      <c r="G140" s="11" t="s">
        <v>20</v>
      </c>
      <c r="H140" s="11" t="s">
        <v>20</v>
      </c>
      <c r="I140" s="22">
        <f t="shared" si="11"/>
        <v>515.38</v>
      </c>
      <c r="J140" s="22">
        <f t="shared" ref="I140:L140" si="17">J141+J143+J144+J145+J146+J147</f>
        <v>515.38</v>
      </c>
      <c r="K140" s="22">
        <f t="shared" si="17"/>
        <v>0</v>
      </c>
      <c r="L140" s="22">
        <f t="shared" si="17"/>
        <v>0</v>
      </c>
      <c r="M140" s="11" t="s">
        <v>20</v>
      </c>
      <c r="N140" s="11" t="s">
        <v>20</v>
      </c>
      <c r="O140" s="11" t="s">
        <v>20</v>
      </c>
      <c r="P140" s="11"/>
    </row>
    <row r="141" s="3" customFormat="1" ht="39" customHeight="1" spans="1:16">
      <c r="A141" s="11" t="s">
        <v>1186</v>
      </c>
      <c r="B141" s="11">
        <f>B142</f>
        <v>1</v>
      </c>
      <c r="C141" s="11" t="s">
        <v>20</v>
      </c>
      <c r="D141" s="11" t="s">
        <v>20</v>
      </c>
      <c r="E141" s="11" t="s">
        <v>20</v>
      </c>
      <c r="F141" s="11" t="s">
        <v>20</v>
      </c>
      <c r="G141" s="11" t="s">
        <v>20</v>
      </c>
      <c r="H141" s="11" t="s">
        <v>20</v>
      </c>
      <c r="I141" s="22">
        <f t="shared" si="11"/>
        <v>515.38</v>
      </c>
      <c r="J141" s="22">
        <f>J142</f>
        <v>515.38</v>
      </c>
      <c r="K141" s="22">
        <f>K142</f>
        <v>0</v>
      </c>
      <c r="L141" s="22">
        <f>L142</f>
        <v>0</v>
      </c>
      <c r="M141" s="12" t="s">
        <v>20</v>
      </c>
      <c r="N141" s="12" t="s">
        <v>20</v>
      </c>
      <c r="O141" s="12" t="s">
        <v>20</v>
      </c>
      <c r="P141" s="11"/>
    </row>
    <row r="142" s="4" customFormat="1" ht="57" customHeight="1" spans="1:16">
      <c r="A142" s="11" t="s">
        <v>3683</v>
      </c>
      <c r="B142" s="11">
        <v>1</v>
      </c>
      <c r="C142" s="11" t="s">
        <v>24</v>
      </c>
      <c r="D142" s="11" t="s">
        <v>1187</v>
      </c>
      <c r="E142" s="15">
        <v>500</v>
      </c>
      <c r="F142" s="11" t="s">
        <v>3684</v>
      </c>
      <c r="G142" s="11" t="s">
        <v>70</v>
      </c>
      <c r="H142" s="11">
        <v>2025</v>
      </c>
      <c r="I142" s="22">
        <f t="shared" si="11"/>
        <v>515.38</v>
      </c>
      <c r="J142" s="15">
        <v>515.38</v>
      </c>
      <c r="K142" s="22"/>
      <c r="L142" s="22"/>
      <c r="M142" s="11" t="s">
        <v>350</v>
      </c>
      <c r="N142" s="11" t="s">
        <v>42</v>
      </c>
      <c r="O142" s="11" t="s">
        <v>35</v>
      </c>
      <c r="P142" s="11"/>
    </row>
    <row r="143" s="3" customFormat="1" ht="39" customHeight="1" spans="1:16">
      <c r="A143" s="11" t="s">
        <v>1195</v>
      </c>
      <c r="B143" s="11"/>
      <c r="C143" s="11" t="s">
        <v>20</v>
      </c>
      <c r="D143" s="11" t="s">
        <v>20</v>
      </c>
      <c r="E143" s="11" t="s">
        <v>20</v>
      </c>
      <c r="F143" s="11" t="s">
        <v>20</v>
      </c>
      <c r="G143" s="11" t="s">
        <v>20</v>
      </c>
      <c r="H143" s="11" t="s">
        <v>20</v>
      </c>
      <c r="I143" s="22">
        <f t="shared" si="11"/>
        <v>0</v>
      </c>
      <c r="J143" s="22">
        <v>0</v>
      </c>
      <c r="K143" s="22"/>
      <c r="L143" s="22"/>
      <c r="M143" s="12" t="s">
        <v>20</v>
      </c>
      <c r="N143" s="12" t="s">
        <v>20</v>
      </c>
      <c r="O143" s="12" t="s">
        <v>20</v>
      </c>
      <c r="P143" s="11"/>
    </row>
    <row r="144" s="3" customFormat="1" ht="39" customHeight="1" spans="1:16">
      <c r="A144" s="11" t="s">
        <v>1196</v>
      </c>
      <c r="B144" s="11"/>
      <c r="C144" s="11" t="s">
        <v>20</v>
      </c>
      <c r="D144" s="11" t="s">
        <v>20</v>
      </c>
      <c r="E144" s="11" t="s">
        <v>20</v>
      </c>
      <c r="F144" s="11" t="s">
        <v>20</v>
      </c>
      <c r="G144" s="11" t="s">
        <v>20</v>
      </c>
      <c r="H144" s="11" t="s">
        <v>20</v>
      </c>
      <c r="I144" s="22">
        <f t="shared" si="11"/>
        <v>0</v>
      </c>
      <c r="J144" s="22">
        <v>0</v>
      </c>
      <c r="K144" s="22"/>
      <c r="L144" s="22"/>
      <c r="M144" s="12" t="s">
        <v>20</v>
      </c>
      <c r="N144" s="12" t="s">
        <v>20</v>
      </c>
      <c r="O144" s="12" t="s">
        <v>20</v>
      </c>
      <c r="P144" s="11"/>
    </row>
    <row r="145" s="3" customFormat="1" ht="39" customHeight="1" spans="1:16">
      <c r="A145" s="11" t="s">
        <v>1197</v>
      </c>
      <c r="B145" s="11"/>
      <c r="C145" s="11" t="s">
        <v>20</v>
      </c>
      <c r="D145" s="11" t="s">
        <v>20</v>
      </c>
      <c r="E145" s="11" t="s">
        <v>20</v>
      </c>
      <c r="F145" s="11" t="s">
        <v>20</v>
      </c>
      <c r="G145" s="11" t="s">
        <v>20</v>
      </c>
      <c r="H145" s="11" t="s">
        <v>20</v>
      </c>
      <c r="I145" s="22">
        <f t="shared" si="11"/>
        <v>0</v>
      </c>
      <c r="J145" s="22">
        <v>0</v>
      </c>
      <c r="K145" s="22">
        <v>0</v>
      </c>
      <c r="L145" s="22">
        <v>0</v>
      </c>
      <c r="M145" s="12" t="s">
        <v>20</v>
      </c>
      <c r="N145" s="12" t="s">
        <v>20</v>
      </c>
      <c r="O145" s="12" t="s">
        <v>20</v>
      </c>
      <c r="P145" s="11"/>
    </row>
    <row r="146" s="3" customFormat="1" ht="39" customHeight="1" spans="1:16">
      <c r="A146" s="11" t="s">
        <v>1198</v>
      </c>
      <c r="B146" s="11"/>
      <c r="C146" s="11" t="s">
        <v>20</v>
      </c>
      <c r="D146" s="11" t="s">
        <v>20</v>
      </c>
      <c r="E146" s="11" t="s">
        <v>20</v>
      </c>
      <c r="F146" s="11" t="s">
        <v>20</v>
      </c>
      <c r="G146" s="11" t="s">
        <v>20</v>
      </c>
      <c r="H146" s="11" t="s">
        <v>20</v>
      </c>
      <c r="I146" s="22">
        <f t="shared" si="11"/>
        <v>0</v>
      </c>
      <c r="J146" s="22">
        <v>0</v>
      </c>
      <c r="K146" s="22">
        <v>0</v>
      </c>
      <c r="L146" s="22">
        <v>0</v>
      </c>
      <c r="M146" s="12" t="s">
        <v>20</v>
      </c>
      <c r="N146" s="12" t="s">
        <v>20</v>
      </c>
      <c r="O146" s="12" t="s">
        <v>20</v>
      </c>
      <c r="P146" s="11"/>
    </row>
    <row r="147" s="3" customFormat="1" ht="39" customHeight="1" spans="1:16">
      <c r="A147" s="11" t="s">
        <v>1199</v>
      </c>
      <c r="B147" s="11"/>
      <c r="C147" s="11" t="s">
        <v>20</v>
      </c>
      <c r="D147" s="11" t="s">
        <v>20</v>
      </c>
      <c r="E147" s="11" t="s">
        <v>20</v>
      </c>
      <c r="F147" s="11" t="s">
        <v>20</v>
      </c>
      <c r="G147" s="11" t="s">
        <v>20</v>
      </c>
      <c r="H147" s="11" t="s">
        <v>20</v>
      </c>
      <c r="I147" s="22">
        <f t="shared" si="11"/>
        <v>0</v>
      </c>
      <c r="J147" s="22">
        <v>0</v>
      </c>
      <c r="K147" s="22"/>
      <c r="L147" s="22"/>
      <c r="M147" s="12" t="s">
        <v>20</v>
      </c>
      <c r="N147" s="12" t="s">
        <v>20</v>
      </c>
      <c r="O147" s="12" t="s">
        <v>20</v>
      </c>
      <c r="P147" s="11"/>
    </row>
    <row r="148" s="3" customFormat="1" ht="39" customHeight="1" spans="1:16">
      <c r="A148" s="10" t="s">
        <v>1200</v>
      </c>
      <c r="B148" s="10">
        <f>B149+B153+B174+B177</f>
        <v>38</v>
      </c>
      <c r="C148" s="10" t="s">
        <v>20</v>
      </c>
      <c r="D148" s="10" t="s">
        <v>20</v>
      </c>
      <c r="E148" s="10" t="s">
        <v>20</v>
      </c>
      <c r="F148" s="10" t="s">
        <v>20</v>
      </c>
      <c r="G148" s="10" t="s">
        <v>20</v>
      </c>
      <c r="H148" s="10" t="s">
        <v>20</v>
      </c>
      <c r="I148" s="20">
        <f t="shared" ref="I148:I153" si="18">J148+K148+L148</f>
        <v>14008</v>
      </c>
      <c r="J148" s="20">
        <f t="shared" ref="I148:L148" si="19">J149+J153+J174+J177</f>
        <v>5488</v>
      </c>
      <c r="K148" s="20">
        <f t="shared" si="19"/>
        <v>8520</v>
      </c>
      <c r="L148" s="20">
        <f t="shared" si="19"/>
        <v>0</v>
      </c>
      <c r="M148" s="10" t="s">
        <v>20</v>
      </c>
      <c r="N148" s="10" t="s">
        <v>20</v>
      </c>
      <c r="O148" s="10" t="s">
        <v>20</v>
      </c>
      <c r="P148" s="10"/>
    </row>
    <row r="149" s="3" customFormat="1" ht="39" customHeight="1" spans="1:16">
      <c r="A149" s="11" t="s">
        <v>1201</v>
      </c>
      <c r="B149" s="11">
        <f>B150+B152</f>
        <v>1</v>
      </c>
      <c r="C149" s="11" t="s">
        <v>20</v>
      </c>
      <c r="D149" s="11" t="s">
        <v>20</v>
      </c>
      <c r="E149" s="11" t="s">
        <v>20</v>
      </c>
      <c r="F149" s="11" t="s">
        <v>20</v>
      </c>
      <c r="G149" s="11" t="s">
        <v>20</v>
      </c>
      <c r="H149" s="11" t="s">
        <v>20</v>
      </c>
      <c r="I149" s="22">
        <f t="shared" si="18"/>
        <v>1000</v>
      </c>
      <c r="J149" s="22">
        <f t="shared" ref="I149:L149" si="20">J150+J152</f>
        <v>0</v>
      </c>
      <c r="K149" s="22">
        <f t="shared" si="20"/>
        <v>1000</v>
      </c>
      <c r="L149" s="22">
        <f t="shared" si="20"/>
        <v>0</v>
      </c>
      <c r="M149" s="11" t="s">
        <v>20</v>
      </c>
      <c r="N149" s="11" t="s">
        <v>20</v>
      </c>
      <c r="O149" s="11" t="s">
        <v>20</v>
      </c>
      <c r="P149" s="11"/>
    </row>
    <row r="150" s="3" customFormat="1" ht="39" customHeight="1" spans="1:16">
      <c r="A150" s="11" t="s">
        <v>1202</v>
      </c>
      <c r="B150" s="11">
        <f>SUM(B151:B151)</f>
        <v>1</v>
      </c>
      <c r="C150" s="11" t="s">
        <v>20</v>
      </c>
      <c r="D150" s="11" t="s">
        <v>20</v>
      </c>
      <c r="E150" s="11" t="s">
        <v>20</v>
      </c>
      <c r="F150" s="11" t="s">
        <v>20</v>
      </c>
      <c r="G150" s="11" t="s">
        <v>20</v>
      </c>
      <c r="H150" s="11" t="s">
        <v>20</v>
      </c>
      <c r="I150" s="22">
        <f t="shared" si="18"/>
        <v>1000</v>
      </c>
      <c r="J150" s="22">
        <f>SUM(J151:J151)</f>
        <v>0</v>
      </c>
      <c r="K150" s="22">
        <f>SUM(K151:K151)</f>
        <v>1000</v>
      </c>
      <c r="L150" s="22">
        <f>SUM(L151:L151)</f>
        <v>0</v>
      </c>
      <c r="M150" s="12" t="s">
        <v>20</v>
      </c>
      <c r="N150" s="12" t="s">
        <v>20</v>
      </c>
      <c r="O150" s="12" t="s">
        <v>20</v>
      </c>
      <c r="P150" s="11"/>
    </row>
    <row r="151" s="4" customFormat="1" ht="39" customHeight="1" spans="1:16">
      <c r="A151" s="11" t="s">
        <v>3685</v>
      </c>
      <c r="B151" s="11">
        <v>1</v>
      </c>
      <c r="C151" s="11" t="s">
        <v>24</v>
      </c>
      <c r="D151" s="11" t="s">
        <v>1205</v>
      </c>
      <c r="E151" s="11">
        <v>10000</v>
      </c>
      <c r="F151" s="11" t="s">
        <v>1209</v>
      </c>
      <c r="G151" s="11" t="s">
        <v>70</v>
      </c>
      <c r="H151" s="11">
        <v>2025</v>
      </c>
      <c r="I151" s="22">
        <f t="shared" si="18"/>
        <v>1000</v>
      </c>
      <c r="J151" s="22"/>
      <c r="K151" s="22">
        <v>1000</v>
      </c>
      <c r="L151" s="22"/>
      <c r="M151" s="11" t="s">
        <v>1207</v>
      </c>
      <c r="N151" s="11" t="s">
        <v>42</v>
      </c>
      <c r="O151" s="11" t="s">
        <v>35</v>
      </c>
      <c r="P151" s="11"/>
    </row>
    <row r="152" s="3" customFormat="1" ht="39" customHeight="1" spans="1:16">
      <c r="A152" s="11" t="s">
        <v>1210</v>
      </c>
      <c r="B152" s="11"/>
      <c r="C152" s="11" t="s">
        <v>20</v>
      </c>
      <c r="D152" s="11" t="s">
        <v>20</v>
      </c>
      <c r="E152" s="11" t="s">
        <v>20</v>
      </c>
      <c r="F152" s="11" t="s">
        <v>20</v>
      </c>
      <c r="G152" s="11" t="s">
        <v>20</v>
      </c>
      <c r="H152" s="11" t="s">
        <v>20</v>
      </c>
      <c r="I152" s="22">
        <f t="shared" si="18"/>
        <v>0</v>
      </c>
      <c r="J152" s="22">
        <v>0</v>
      </c>
      <c r="K152" s="22"/>
      <c r="L152" s="22"/>
      <c r="M152" s="12" t="s">
        <v>20</v>
      </c>
      <c r="N152" s="12" t="s">
        <v>20</v>
      </c>
      <c r="O152" s="12" t="s">
        <v>20</v>
      </c>
      <c r="P152" s="11"/>
    </row>
    <row r="153" s="3" customFormat="1" ht="39" customHeight="1" spans="1:16">
      <c r="A153" s="11" t="s">
        <v>1211</v>
      </c>
      <c r="B153" s="11">
        <f>B154+B173</f>
        <v>18</v>
      </c>
      <c r="C153" s="11" t="s">
        <v>20</v>
      </c>
      <c r="D153" s="11" t="s">
        <v>20</v>
      </c>
      <c r="E153" s="11" t="s">
        <v>20</v>
      </c>
      <c r="F153" s="11" t="s">
        <v>20</v>
      </c>
      <c r="G153" s="11" t="s">
        <v>20</v>
      </c>
      <c r="H153" s="11" t="s">
        <v>20</v>
      </c>
      <c r="I153" s="22">
        <f t="shared" si="18"/>
        <v>1020</v>
      </c>
      <c r="J153" s="22">
        <f t="shared" ref="I153:L153" si="21">J154+J173</f>
        <v>0</v>
      </c>
      <c r="K153" s="22">
        <f t="shared" si="21"/>
        <v>1020</v>
      </c>
      <c r="L153" s="22">
        <f t="shared" si="21"/>
        <v>0</v>
      </c>
      <c r="M153" s="11" t="s">
        <v>20</v>
      </c>
      <c r="N153" s="11" t="s">
        <v>20</v>
      </c>
      <c r="O153" s="11" t="s">
        <v>20</v>
      </c>
      <c r="P153" s="11"/>
    </row>
    <row r="154" s="3" customFormat="1" ht="39" customHeight="1" spans="1:16">
      <c r="A154" s="11" t="s">
        <v>1212</v>
      </c>
      <c r="B154" s="11">
        <f>SUM(B155:B172)</f>
        <v>18</v>
      </c>
      <c r="C154" s="11" t="s">
        <v>20</v>
      </c>
      <c r="D154" s="11" t="s">
        <v>20</v>
      </c>
      <c r="E154" s="11" t="s">
        <v>20</v>
      </c>
      <c r="F154" s="11" t="s">
        <v>20</v>
      </c>
      <c r="G154" s="11" t="s">
        <v>20</v>
      </c>
      <c r="H154" s="11" t="s">
        <v>20</v>
      </c>
      <c r="I154" s="22">
        <f t="shared" ref="I154:L154" si="22">SUM(I155:I172)</f>
        <v>1020</v>
      </c>
      <c r="J154" s="22">
        <f t="shared" si="22"/>
        <v>0</v>
      </c>
      <c r="K154" s="22">
        <f t="shared" si="22"/>
        <v>1020</v>
      </c>
      <c r="L154" s="22">
        <f t="shared" si="22"/>
        <v>0</v>
      </c>
      <c r="M154" s="12" t="s">
        <v>20</v>
      </c>
      <c r="N154" s="12" t="s">
        <v>20</v>
      </c>
      <c r="O154" s="12" t="s">
        <v>20</v>
      </c>
      <c r="P154" s="11"/>
    </row>
    <row r="155" s="2" customFormat="1" ht="39" customHeight="1" spans="1:16">
      <c r="A155" s="11" t="s">
        <v>3686</v>
      </c>
      <c r="B155" s="11">
        <v>1</v>
      </c>
      <c r="C155" s="11" t="s">
        <v>587</v>
      </c>
      <c r="D155" s="11" t="s">
        <v>1167</v>
      </c>
      <c r="E155" s="11">
        <v>670</v>
      </c>
      <c r="F155" s="11" t="s">
        <v>2938</v>
      </c>
      <c r="G155" s="11" t="s">
        <v>194</v>
      </c>
      <c r="H155" s="11">
        <v>2025</v>
      </c>
      <c r="I155" s="22">
        <f t="shared" ref="I155:I179" si="23">J155+K155+L155</f>
        <v>100.5</v>
      </c>
      <c r="J155" s="22"/>
      <c r="K155" s="22">
        <v>100.5</v>
      </c>
      <c r="L155" s="22"/>
      <c r="M155" s="11" t="s">
        <v>1207</v>
      </c>
      <c r="N155" s="11" t="s">
        <v>42</v>
      </c>
      <c r="O155" s="11" t="s">
        <v>35</v>
      </c>
      <c r="P155" s="11"/>
    </row>
    <row r="156" s="2" customFormat="1" ht="39" customHeight="1" spans="1:16">
      <c r="A156" s="11" t="s">
        <v>3687</v>
      </c>
      <c r="B156" s="11">
        <v>1</v>
      </c>
      <c r="C156" s="11" t="s">
        <v>587</v>
      </c>
      <c r="D156" s="11" t="s">
        <v>1167</v>
      </c>
      <c r="E156" s="11">
        <v>578</v>
      </c>
      <c r="F156" s="11" t="s">
        <v>3187</v>
      </c>
      <c r="G156" s="11" t="s">
        <v>58</v>
      </c>
      <c r="H156" s="11">
        <v>2025</v>
      </c>
      <c r="I156" s="22">
        <f t="shared" si="23"/>
        <v>86.7</v>
      </c>
      <c r="J156" s="22"/>
      <c r="K156" s="22">
        <v>86.7</v>
      </c>
      <c r="L156" s="22"/>
      <c r="M156" s="11" t="s">
        <v>1207</v>
      </c>
      <c r="N156" s="11" t="s">
        <v>42</v>
      </c>
      <c r="O156" s="11" t="s">
        <v>35</v>
      </c>
      <c r="P156" s="11"/>
    </row>
    <row r="157" s="2" customFormat="1" ht="39" customHeight="1" spans="1:16">
      <c r="A157" s="11" t="s">
        <v>3688</v>
      </c>
      <c r="B157" s="11">
        <v>1</v>
      </c>
      <c r="C157" s="11" t="s">
        <v>587</v>
      </c>
      <c r="D157" s="11" t="s">
        <v>1167</v>
      </c>
      <c r="E157" s="11">
        <v>592</v>
      </c>
      <c r="F157" s="11" t="s">
        <v>3189</v>
      </c>
      <c r="G157" s="11" t="s">
        <v>32</v>
      </c>
      <c r="H157" s="11">
        <v>2025</v>
      </c>
      <c r="I157" s="22">
        <f t="shared" si="23"/>
        <v>88.8</v>
      </c>
      <c r="J157" s="22"/>
      <c r="K157" s="22">
        <v>88.8</v>
      </c>
      <c r="L157" s="22"/>
      <c r="M157" s="11" t="s">
        <v>1207</v>
      </c>
      <c r="N157" s="11" t="s">
        <v>42</v>
      </c>
      <c r="O157" s="11" t="s">
        <v>35</v>
      </c>
      <c r="P157" s="11"/>
    </row>
    <row r="158" s="2" customFormat="1" ht="39" customHeight="1" spans="1:16">
      <c r="A158" s="11" t="s">
        <v>3689</v>
      </c>
      <c r="B158" s="11">
        <v>1</v>
      </c>
      <c r="C158" s="11" t="s">
        <v>587</v>
      </c>
      <c r="D158" s="11" t="s">
        <v>1167</v>
      </c>
      <c r="E158" s="11">
        <v>313</v>
      </c>
      <c r="F158" s="11" t="s">
        <v>3191</v>
      </c>
      <c r="G158" s="11" t="s">
        <v>229</v>
      </c>
      <c r="H158" s="11">
        <v>2025</v>
      </c>
      <c r="I158" s="22">
        <f t="shared" si="23"/>
        <v>46.95</v>
      </c>
      <c r="J158" s="22"/>
      <c r="K158" s="22">
        <v>46.95</v>
      </c>
      <c r="L158" s="22"/>
      <c r="M158" s="11" t="s">
        <v>1207</v>
      </c>
      <c r="N158" s="11" t="s">
        <v>42</v>
      </c>
      <c r="O158" s="11" t="s">
        <v>35</v>
      </c>
      <c r="P158" s="11"/>
    </row>
    <row r="159" s="2" customFormat="1" ht="39" customHeight="1" spans="1:16">
      <c r="A159" s="11" t="s">
        <v>3690</v>
      </c>
      <c r="B159" s="11">
        <v>1</v>
      </c>
      <c r="C159" s="11" t="s">
        <v>587</v>
      </c>
      <c r="D159" s="11" t="s">
        <v>1167</v>
      </c>
      <c r="E159" s="11">
        <v>476</v>
      </c>
      <c r="F159" s="11" t="s">
        <v>3193</v>
      </c>
      <c r="G159" s="11" t="s">
        <v>159</v>
      </c>
      <c r="H159" s="11">
        <v>2025</v>
      </c>
      <c r="I159" s="22">
        <f t="shared" si="23"/>
        <v>71.4</v>
      </c>
      <c r="J159" s="22"/>
      <c r="K159" s="22">
        <v>71.4</v>
      </c>
      <c r="L159" s="22"/>
      <c r="M159" s="11" t="s">
        <v>1207</v>
      </c>
      <c r="N159" s="11" t="s">
        <v>42</v>
      </c>
      <c r="O159" s="11" t="s">
        <v>35</v>
      </c>
      <c r="P159" s="11"/>
    </row>
    <row r="160" s="2" customFormat="1" ht="39" customHeight="1" spans="1:16">
      <c r="A160" s="11" t="s">
        <v>3691</v>
      </c>
      <c r="B160" s="11">
        <v>1</v>
      </c>
      <c r="C160" s="11" t="s">
        <v>587</v>
      </c>
      <c r="D160" s="11" t="s">
        <v>1167</v>
      </c>
      <c r="E160" s="11">
        <v>299</v>
      </c>
      <c r="F160" s="11" t="s">
        <v>3195</v>
      </c>
      <c r="G160" s="11" t="s">
        <v>188</v>
      </c>
      <c r="H160" s="11">
        <v>2025</v>
      </c>
      <c r="I160" s="22">
        <f t="shared" si="23"/>
        <v>44.85</v>
      </c>
      <c r="J160" s="22"/>
      <c r="K160" s="22">
        <v>44.85</v>
      </c>
      <c r="L160" s="22"/>
      <c r="M160" s="11" t="s">
        <v>1207</v>
      </c>
      <c r="N160" s="11" t="s">
        <v>42</v>
      </c>
      <c r="O160" s="11" t="s">
        <v>35</v>
      </c>
      <c r="P160" s="11"/>
    </row>
    <row r="161" s="2" customFormat="1" ht="39" customHeight="1" spans="1:16">
      <c r="A161" s="11" t="s">
        <v>3692</v>
      </c>
      <c r="B161" s="11">
        <v>1</v>
      </c>
      <c r="C161" s="11" t="s">
        <v>587</v>
      </c>
      <c r="D161" s="11" t="s">
        <v>1167</v>
      </c>
      <c r="E161" s="11">
        <v>204</v>
      </c>
      <c r="F161" s="11" t="s">
        <v>3197</v>
      </c>
      <c r="G161" s="11" t="s">
        <v>176</v>
      </c>
      <c r="H161" s="11">
        <v>2025</v>
      </c>
      <c r="I161" s="22">
        <f t="shared" si="23"/>
        <v>30.6</v>
      </c>
      <c r="J161" s="22"/>
      <c r="K161" s="22">
        <v>30.6</v>
      </c>
      <c r="L161" s="22"/>
      <c r="M161" s="11" t="s">
        <v>1207</v>
      </c>
      <c r="N161" s="11" t="s">
        <v>42</v>
      </c>
      <c r="O161" s="11" t="s">
        <v>35</v>
      </c>
      <c r="P161" s="11"/>
    </row>
    <row r="162" s="2" customFormat="1" ht="39" customHeight="1" spans="1:16">
      <c r="A162" s="11" t="s">
        <v>3693</v>
      </c>
      <c r="B162" s="11">
        <v>1</v>
      </c>
      <c r="C162" s="11" t="s">
        <v>587</v>
      </c>
      <c r="D162" s="11" t="s">
        <v>1167</v>
      </c>
      <c r="E162" s="11">
        <v>503</v>
      </c>
      <c r="F162" s="11" t="s">
        <v>3199</v>
      </c>
      <c r="G162" s="11" t="s">
        <v>168</v>
      </c>
      <c r="H162" s="11">
        <v>2025</v>
      </c>
      <c r="I162" s="22">
        <f t="shared" si="23"/>
        <v>75.45</v>
      </c>
      <c r="J162" s="22"/>
      <c r="K162" s="22">
        <v>75.45</v>
      </c>
      <c r="L162" s="22"/>
      <c r="M162" s="11" t="s">
        <v>1207</v>
      </c>
      <c r="N162" s="11" t="s">
        <v>42</v>
      </c>
      <c r="O162" s="11" t="s">
        <v>35</v>
      </c>
      <c r="P162" s="11"/>
    </row>
    <row r="163" s="2" customFormat="1" ht="39" customHeight="1" spans="1:16">
      <c r="A163" s="11" t="s">
        <v>3694</v>
      </c>
      <c r="B163" s="11">
        <v>1</v>
      </c>
      <c r="C163" s="11" t="s">
        <v>587</v>
      </c>
      <c r="D163" s="11" t="s">
        <v>1167</v>
      </c>
      <c r="E163" s="11">
        <v>340</v>
      </c>
      <c r="F163" s="11" t="s">
        <v>3201</v>
      </c>
      <c r="G163" s="11" t="s">
        <v>162</v>
      </c>
      <c r="H163" s="11">
        <v>2025</v>
      </c>
      <c r="I163" s="22">
        <f t="shared" si="23"/>
        <v>51</v>
      </c>
      <c r="J163" s="22"/>
      <c r="K163" s="22">
        <v>51</v>
      </c>
      <c r="L163" s="22"/>
      <c r="M163" s="11" t="s">
        <v>1207</v>
      </c>
      <c r="N163" s="11" t="s">
        <v>42</v>
      </c>
      <c r="O163" s="11" t="s">
        <v>35</v>
      </c>
      <c r="P163" s="11"/>
    </row>
    <row r="164" s="2" customFormat="1" ht="39" customHeight="1" spans="1:16">
      <c r="A164" s="11" t="s">
        <v>3695</v>
      </c>
      <c r="B164" s="11">
        <v>1</v>
      </c>
      <c r="C164" s="11" t="s">
        <v>587</v>
      </c>
      <c r="D164" s="11" t="s">
        <v>1167</v>
      </c>
      <c r="E164" s="11">
        <v>224</v>
      </c>
      <c r="F164" s="11" t="s">
        <v>3203</v>
      </c>
      <c r="G164" s="11" t="s">
        <v>303</v>
      </c>
      <c r="H164" s="11">
        <v>2025</v>
      </c>
      <c r="I164" s="22">
        <f t="shared" si="23"/>
        <v>33.6</v>
      </c>
      <c r="J164" s="22"/>
      <c r="K164" s="22">
        <v>33.6</v>
      </c>
      <c r="L164" s="22"/>
      <c r="M164" s="11" t="s">
        <v>1207</v>
      </c>
      <c r="N164" s="11" t="s">
        <v>42</v>
      </c>
      <c r="O164" s="11" t="s">
        <v>35</v>
      </c>
      <c r="P164" s="11"/>
    </row>
    <row r="165" s="2" customFormat="1" ht="39" customHeight="1" spans="1:16">
      <c r="A165" s="11" t="s">
        <v>3696</v>
      </c>
      <c r="B165" s="11">
        <v>1</v>
      </c>
      <c r="C165" s="11" t="s">
        <v>587</v>
      </c>
      <c r="D165" s="11" t="s">
        <v>1167</v>
      </c>
      <c r="E165" s="11">
        <v>354</v>
      </c>
      <c r="F165" s="11" t="s">
        <v>3205</v>
      </c>
      <c r="G165" s="11" t="s">
        <v>173</v>
      </c>
      <c r="H165" s="11">
        <v>2025</v>
      </c>
      <c r="I165" s="22">
        <f t="shared" si="23"/>
        <v>53.1</v>
      </c>
      <c r="J165" s="22"/>
      <c r="K165" s="22">
        <v>53.1</v>
      </c>
      <c r="L165" s="22"/>
      <c r="M165" s="11" t="s">
        <v>1207</v>
      </c>
      <c r="N165" s="11" t="s">
        <v>42</v>
      </c>
      <c r="O165" s="11" t="s">
        <v>35</v>
      </c>
      <c r="P165" s="11"/>
    </row>
    <row r="166" s="2" customFormat="1" ht="39" customHeight="1" spans="1:16">
      <c r="A166" s="11" t="s">
        <v>3697</v>
      </c>
      <c r="B166" s="11">
        <v>1</v>
      </c>
      <c r="C166" s="11" t="s">
        <v>587</v>
      </c>
      <c r="D166" s="11" t="s">
        <v>1167</v>
      </c>
      <c r="E166" s="11">
        <v>643</v>
      </c>
      <c r="F166" s="11" t="s">
        <v>3207</v>
      </c>
      <c r="G166" s="11" t="s">
        <v>257</v>
      </c>
      <c r="H166" s="11">
        <v>2025</v>
      </c>
      <c r="I166" s="22">
        <f t="shared" si="23"/>
        <v>96.45</v>
      </c>
      <c r="J166" s="22"/>
      <c r="K166" s="22">
        <v>96.45</v>
      </c>
      <c r="L166" s="22"/>
      <c r="M166" s="11" t="s">
        <v>1207</v>
      </c>
      <c r="N166" s="11" t="s">
        <v>42</v>
      </c>
      <c r="O166" s="11" t="s">
        <v>35</v>
      </c>
      <c r="P166" s="11"/>
    </row>
    <row r="167" s="2" customFormat="1" ht="39" customHeight="1" spans="1:16">
      <c r="A167" s="11" t="s">
        <v>3698</v>
      </c>
      <c r="B167" s="11">
        <v>1</v>
      </c>
      <c r="C167" s="11" t="s">
        <v>587</v>
      </c>
      <c r="D167" s="11" t="s">
        <v>1167</v>
      </c>
      <c r="E167" s="11">
        <v>408</v>
      </c>
      <c r="F167" s="11" t="s">
        <v>3209</v>
      </c>
      <c r="G167" s="11" t="s">
        <v>179</v>
      </c>
      <c r="H167" s="11">
        <v>2025</v>
      </c>
      <c r="I167" s="22">
        <f t="shared" si="23"/>
        <v>61.2</v>
      </c>
      <c r="J167" s="22"/>
      <c r="K167" s="22">
        <v>61.2</v>
      </c>
      <c r="L167" s="22"/>
      <c r="M167" s="11" t="s">
        <v>1207</v>
      </c>
      <c r="N167" s="11" t="s">
        <v>42</v>
      </c>
      <c r="O167" s="11" t="s">
        <v>35</v>
      </c>
      <c r="P167" s="11"/>
    </row>
    <row r="168" s="2" customFormat="1" ht="39" customHeight="1" spans="1:16">
      <c r="A168" s="11" t="s">
        <v>3699</v>
      </c>
      <c r="B168" s="11">
        <v>1</v>
      </c>
      <c r="C168" s="11" t="s">
        <v>587</v>
      </c>
      <c r="D168" s="11" t="s">
        <v>1167</v>
      </c>
      <c r="E168" s="11">
        <v>258</v>
      </c>
      <c r="F168" s="11" t="s">
        <v>3211</v>
      </c>
      <c r="G168" s="11" t="s">
        <v>165</v>
      </c>
      <c r="H168" s="11">
        <v>2025</v>
      </c>
      <c r="I168" s="22">
        <f t="shared" si="23"/>
        <v>38.7</v>
      </c>
      <c r="J168" s="22"/>
      <c r="K168" s="22">
        <v>38.7</v>
      </c>
      <c r="L168" s="22"/>
      <c r="M168" s="11" t="s">
        <v>1207</v>
      </c>
      <c r="N168" s="11" t="s">
        <v>42</v>
      </c>
      <c r="O168" s="11" t="s">
        <v>35</v>
      </c>
      <c r="P168" s="11"/>
    </row>
    <row r="169" s="2" customFormat="1" ht="39" customHeight="1" spans="1:16">
      <c r="A169" s="11" t="s">
        <v>3700</v>
      </c>
      <c r="B169" s="11">
        <v>1</v>
      </c>
      <c r="C169" s="11" t="s">
        <v>587</v>
      </c>
      <c r="D169" s="11" t="s">
        <v>1167</v>
      </c>
      <c r="E169" s="11">
        <v>163</v>
      </c>
      <c r="F169" s="11" t="s">
        <v>3213</v>
      </c>
      <c r="G169" s="11" t="s">
        <v>185</v>
      </c>
      <c r="H169" s="11">
        <v>2025</v>
      </c>
      <c r="I169" s="22">
        <f t="shared" si="23"/>
        <v>24.45</v>
      </c>
      <c r="J169" s="22"/>
      <c r="K169" s="22">
        <v>24.45</v>
      </c>
      <c r="L169" s="22"/>
      <c r="M169" s="11" t="s">
        <v>1207</v>
      </c>
      <c r="N169" s="11" t="s">
        <v>42</v>
      </c>
      <c r="O169" s="11" t="s">
        <v>35</v>
      </c>
      <c r="P169" s="11"/>
    </row>
    <row r="170" s="2" customFormat="1" ht="39" customHeight="1" spans="1:16">
      <c r="A170" s="11" t="s">
        <v>3701</v>
      </c>
      <c r="B170" s="11">
        <v>1</v>
      </c>
      <c r="C170" s="11" t="s">
        <v>587</v>
      </c>
      <c r="D170" s="11" t="s">
        <v>1167</v>
      </c>
      <c r="E170" s="11">
        <v>156</v>
      </c>
      <c r="F170" s="11" t="s">
        <v>3215</v>
      </c>
      <c r="G170" s="11" t="s">
        <v>191</v>
      </c>
      <c r="H170" s="11">
        <v>2025</v>
      </c>
      <c r="I170" s="22">
        <f t="shared" si="23"/>
        <v>23.4</v>
      </c>
      <c r="J170" s="22"/>
      <c r="K170" s="22">
        <v>23.4</v>
      </c>
      <c r="L170" s="22"/>
      <c r="M170" s="11" t="s">
        <v>1207</v>
      </c>
      <c r="N170" s="11" t="s">
        <v>42</v>
      </c>
      <c r="O170" s="11" t="s">
        <v>35</v>
      </c>
      <c r="P170" s="11"/>
    </row>
    <row r="171" s="2" customFormat="1" ht="39" customHeight="1" spans="1:16">
      <c r="A171" s="11" t="s">
        <v>3702</v>
      </c>
      <c r="B171" s="11">
        <v>1</v>
      </c>
      <c r="C171" s="11" t="s">
        <v>587</v>
      </c>
      <c r="D171" s="11" t="s">
        <v>1167</v>
      </c>
      <c r="E171" s="11">
        <v>252</v>
      </c>
      <c r="F171" s="11" t="s">
        <v>3217</v>
      </c>
      <c r="G171" s="11" t="s">
        <v>182</v>
      </c>
      <c r="H171" s="11">
        <v>2025</v>
      </c>
      <c r="I171" s="22">
        <f t="shared" si="23"/>
        <v>37.8</v>
      </c>
      <c r="J171" s="22"/>
      <c r="K171" s="22">
        <v>37.8</v>
      </c>
      <c r="L171" s="22"/>
      <c r="M171" s="11" t="s">
        <v>1207</v>
      </c>
      <c r="N171" s="11" t="s">
        <v>42</v>
      </c>
      <c r="O171" s="11" t="s">
        <v>35</v>
      </c>
      <c r="P171" s="11"/>
    </row>
    <row r="172" s="2" customFormat="1" ht="39" customHeight="1" spans="1:16">
      <c r="A172" s="11" t="s">
        <v>3703</v>
      </c>
      <c r="B172" s="11">
        <v>1</v>
      </c>
      <c r="C172" s="11" t="s">
        <v>587</v>
      </c>
      <c r="D172" s="11" t="s">
        <v>1167</v>
      </c>
      <c r="E172" s="11">
        <v>367</v>
      </c>
      <c r="F172" s="11" t="s">
        <v>3219</v>
      </c>
      <c r="G172" s="11" t="s">
        <v>425</v>
      </c>
      <c r="H172" s="11">
        <v>2025</v>
      </c>
      <c r="I172" s="22">
        <f t="shared" si="23"/>
        <v>55.05</v>
      </c>
      <c r="J172" s="22"/>
      <c r="K172" s="22">
        <v>55.05</v>
      </c>
      <c r="L172" s="22"/>
      <c r="M172" s="11" t="s">
        <v>1207</v>
      </c>
      <c r="N172" s="11" t="s">
        <v>42</v>
      </c>
      <c r="O172" s="11" t="s">
        <v>35</v>
      </c>
      <c r="P172" s="11"/>
    </row>
    <row r="173" s="3" customFormat="1" ht="39" customHeight="1" spans="1:16">
      <c r="A173" s="11" t="s">
        <v>1254</v>
      </c>
      <c r="B173" s="11"/>
      <c r="C173" s="11" t="s">
        <v>20</v>
      </c>
      <c r="D173" s="11" t="s">
        <v>20</v>
      </c>
      <c r="E173" s="11" t="s">
        <v>20</v>
      </c>
      <c r="F173" s="11" t="s">
        <v>20</v>
      </c>
      <c r="G173" s="11" t="s">
        <v>20</v>
      </c>
      <c r="H173" s="11" t="s">
        <v>20</v>
      </c>
      <c r="I173" s="22">
        <f t="shared" si="23"/>
        <v>0</v>
      </c>
      <c r="J173" s="22"/>
      <c r="K173" s="22"/>
      <c r="L173" s="22"/>
      <c r="M173" s="12" t="s">
        <v>20</v>
      </c>
      <c r="N173" s="12" t="s">
        <v>20</v>
      </c>
      <c r="O173" s="12" t="s">
        <v>20</v>
      </c>
      <c r="P173" s="11"/>
    </row>
    <row r="174" s="3" customFormat="1" ht="39" customHeight="1" spans="1:16">
      <c r="A174" s="11" t="s">
        <v>1255</v>
      </c>
      <c r="B174" s="11">
        <f>SUM(B175:B176)</f>
        <v>0</v>
      </c>
      <c r="C174" s="11" t="s">
        <v>20</v>
      </c>
      <c r="D174" s="11" t="s">
        <v>20</v>
      </c>
      <c r="E174" s="11" t="s">
        <v>20</v>
      </c>
      <c r="F174" s="11" t="s">
        <v>20</v>
      </c>
      <c r="G174" s="11" t="s">
        <v>20</v>
      </c>
      <c r="H174" s="11" t="s">
        <v>20</v>
      </c>
      <c r="I174" s="22">
        <f t="shared" si="23"/>
        <v>0</v>
      </c>
      <c r="J174" s="22">
        <f t="shared" ref="I174:L174" si="24">SUM(J175:J176)</f>
        <v>0</v>
      </c>
      <c r="K174" s="22">
        <f t="shared" si="24"/>
        <v>0</v>
      </c>
      <c r="L174" s="22">
        <f t="shared" si="24"/>
        <v>0</v>
      </c>
      <c r="M174" s="11" t="s">
        <v>20</v>
      </c>
      <c r="N174" s="11" t="s">
        <v>20</v>
      </c>
      <c r="O174" s="11" t="s">
        <v>20</v>
      </c>
      <c r="P174" s="11"/>
    </row>
    <row r="175" s="3" customFormat="1" ht="39" customHeight="1" spans="1:16">
      <c r="A175" s="11" t="s">
        <v>1256</v>
      </c>
      <c r="B175" s="11"/>
      <c r="C175" s="11" t="s">
        <v>20</v>
      </c>
      <c r="D175" s="11" t="s">
        <v>20</v>
      </c>
      <c r="E175" s="11" t="s">
        <v>20</v>
      </c>
      <c r="F175" s="11" t="s">
        <v>20</v>
      </c>
      <c r="G175" s="11" t="s">
        <v>20</v>
      </c>
      <c r="H175" s="11" t="s">
        <v>20</v>
      </c>
      <c r="I175" s="22">
        <f t="shared" si="23"/>
        <v>0</v>
      </c>
      <c r="J175" s="22">
        <v>0</v>
      </c>
      <c r="K175" s="22"/>
      <c r="L175" s="22"/>
      <c r="M175" s="12" t="s">
        <v>20</v>
      </c>
      <c r="N175" s="12" t="s">
        <v>20</v>
      </c>
      <c r="O175" s="12" t="s">
        <v>20</v>
      </c>
      <c r="P175" s="11"/>
    </row>
    <row r="176" s="3" customFormat="1" ht="39" customHeight="1" spans="1:16">
      <c r="A176" s="11" t="s">
        <v>1258</v>
      </c>
      <c r="B176" s="11"/>
      <c r="C176" s="11" t="s">
        <v>20</v>
      </c>
      <c r="D176" s="11" t="s">
        <v>20</v>
      </c>
      <c r="E176" s="11" t="s">
        <v>20</v>
      </c>
      <c r="F176" s="11" t="s">
        <v>20</v>
      </c>
      <c r="G176" s="11" t="s">
        <v>20</v>
      </c>
      <c r="H176" s="11" t="s">
        <v>20</v>
      </c>
      <c r="I176" s="22">
        <f t="shared" si="23"/>
        <v>0</v>
      </c>
      <c r="J176" s="22">
        <v>0</v>
      </c>
      <c r="K176" s="22"/>
      <c r="L176" s="22"/>
      <c r="M176" s="12" t="s">
        <v>20</v>
      </c>
      <c r="N176" s="12" t="s">
        <v>20</v>
      </c>
      <c r="O176" s="12" t="s">
        <v>20</v>
      </c>
      <c r="P176" s="11"/>
    </row>
    <row r="177" s="3" customFormat="1" ht="39" customHeight="1" spans="1:16">
      <c r="A177" s="11" t="s">
        <v>1259</v>
      </c>
      <c r="B177" s="11">
        <f>B178+B200</f>
        <v>19</v>
      </c>
      <c r="C177" s="11"/>
      <c r="D177" s="11" t="s">
        <v>20</v>
      </c>
      <c r="E177" s="11" t="s">
        <v>20</v>
      </c>
      <c r="F177" s="11" t="s">
        <v>20</v>
      </c>
      <c r="G177" s="11" t="s">
        <v>20</v>
      </c>
      <c r="H177" s="11" t="s">
        <v>20</v>
      </c>
      <c r="I177" s="22">
        <f t="shared" si="23"/>
        <v>11988</v>
      </c>
      <c r="J177" s="22">
        <f t="shared" ref="I177:L177" si="25">J178+J200</f>
        <v>5488</v>
      </c>
      <c r="K177" s="22">
        <f t="shared" si="25"/>
        <v>6500</v>
      </c>
      <c r="L177" s="22">
        <f t="shared" si="25"/>
        <v>0</v>
      </c>
      <c r="M177" s="12" t="s">
        <v>20</v>
      </c>
      <c r="N177" s="12" t="s">
        <v>20</v>
      </c>
      <c r="O177" s="12" t="s">
        <v>20</v>
      </c>
      <c r="P177" s="11"/>
    </row>
    <row r="178" s="3" customFormat="1" ht="39" customHeight="1" spans="1:16">
      <c r="A178" s="11" t="s">
        <v>1260</v>
      </c>
      <c r="B178" s="11">
        <f>B179+B198</f>
        <v>19</v>
      </c>
      <c r="C178" s="11" t="s">
        <v>20</v>
      </c>
      <c r="D178" s="11" t="s">
        <v>20</v>
      </c>
      <c r="E178" s="11" t="s">
        <v>20</v>
      </c>
      <c r="F178" s="11" t="s">
        <v>20</v>
      </c>
      <c r="G178" s="11" t="s">
        <v>20</v>
      </c>
      <c r="H178" s="11" t="s">
        <v>20</v>
      </c>
      <c r="I178" s="22">
        <f t="shared" si="23"/>
        <v>11988</v>
      </c>
      <c r="J178" s="22">
        <f>J179+J198</f>
        <v>5488</v>
      </c>
      <c r="K178" s="22">
        <f>K179+K198</f>
        <v>6500</v>
      </c>
      <c r="L178" s="22">
        <f>L179+L198</f>
        <v>0</v>
      </c>
      <c r="M178" s="12" t="s">
        <v>20</v>
      </c>
      <c r="N178" s="12" t="s">
        <v>20</v>
      </c>
      <c r="O178" s="12" t="s">
        <v>20</v>
      </c>
      <c r="P178" s="11"/>
    </row>
    <row r="179" s="2" customFormat="1" ht="39" customHeight="1" spans="1:16">
      <c r="A179" s="11" t="s">
        <v>1262</v>
      </c>
      <c r="B179" s="11">
        <f>SUM(B180:B197)</f>
        <v>18</v>
      </c>
      <c r="C179" s="12" t="s">
        <v>20</v>
      </c>
      <c r="D179" s="12" t="s">
        <v>20</v>
      </c>
      <c r="E179" s="11">
        <f>SUM(E180:E197)</f>
        <v>4500</v>
      </c>
      <c r="F179" s="11" t="s">
        <v>3704</v>
      </c>
      <c r="G179" s="12" t="s">
        <v>20</v>
      </c>
      <c r="H179" s="12" t="s">
        <v>20</v>
      </c>
      <c r="I179" s="22">
        <f t="shared" si="23"/>
        <v>4500</v>
      </c>
      <c r="J179" s="22">
        <f>SUM(J180:J197)</f>
        <v>0</v>
      </c>
      <c r="K179" s="22">
        <f>SUM(K180:K197)</f>
        <v>4500</v>
      </c>
      <c r="L179" s="22">
        <f>SUM(L180:L197)</f>
        <v>0</v>
      </c>
      <c r="M179" s="12" t="s">
        <v>20</v>
      </c>
      <c r="N179" s="12" t="s">
        <v>20</v>
      </c>
      <c r="O179" s="12" t="s">
        <v>20</v>
      </c>
      <c r="P179" s="11"/>
    </row>
    <row r="180" s="4" customFormat="1" ht="34" customHeight="1" spans="1:16">
      <c r="A180" s="11" t="s">
        <v>3705</v>
      </c>
      <c r="B180" s="11">
        <v>1</v>
      </c>
      <c r="C180" s="11" t="s">
        <v>24</v>
      </c>
      <c r="D180" s="11" t="s">
        <v>1205</v>
      </c>
      <c r="E180" s="11">
        <v>360</v>
      </c>
      <c r="F180" s="11" t="s">
        <v>2948</v>
      </c>
      <c r="G180" s="11" t="s">
        <v>194</v>
      </c>
      <c r="H180" s="11">
        <v>2025</v>
      </c>
      <c r="I180" s="22">
        <f t="shared" ref="I180:I198" si="26">J180+K180+L180</f>
        <v>360</v>
      </c>
      <c r="J180" s="22"/>
      <c r="K180" s="22">
        <v>360</v>
      </c>
      <c r="L180" s="22"/>
      <c r="M180" s="11" t="s">
        <v>450</v>
      </c>
      <c r="N180" s="11" t="s">
        <v>34</v>
      </c>
      <c r="O180" s="11" t="s">
        <v>35</v>
      </c>
      <c r="P180" s="11"/>
    </row>
    <row r="181" s="4" customFormat="1" ht="34" customHeight="1" spans="1:16">
      <c r="A181" s="11" t="s">
        <v>3706</v>
      </c>
      <c r="B181" s="11">
        <v>1</v>
      </c>
      <c r="C181" s="11" t="s">
        <v>24</v>
      </c>
      <c r="D181" s="11" t="s">
        <v>1205</v>
      </c>
      <c r="E181" s="11">
        <v>174</v>
      </c>
      <c r="F181" s="11" t="s">
        <v>2949</v>
      </c>
      <c r="G181" s="11" t="s">
        <v>191</v>
      </c>
      <c r="H181" s="11">
        <v>2025</v>
      </c>
      <c r="I181" s="22">
        <f t="shared" si="26"/>
        <v>174</v>
      </c>
      <c r="J181" s="22"/>
      <c r="K181" s="22">
        <v>174</v>
      </c>
      <c r="L181" s="22"/>
      <c r="M181" s="11" t="s">
        <v>450</v>
      </c>
      <c r="N181" s="11" t="s">
        <v>34</v>
      </c>
      <c r="O181" s="11" t="s">
        <v>35</v>
      </c>
      <c r="P181" s="11"/>
    </row>
    <row r="182" s="4" customFormat="1" ht="34" customHeight="1" spans="1:16">
      <c r="A182" s="11" t="s">
        <v>3707</v>
      </c>
      <c r="B182" s="11">
        <v>1</v>
      </c>
      <c r="C182" s="11" t="s">
        <v>24</v>
      </c>
      <c r="D182" s="11" t="s">
        <v>1205</v>
      </c>
      <c r="E182" s="11">
        <v>304</v>
      </c>
      <c r="F182" s="11" t="s">
        <v>2950</v>
      </c>
      <c r="G182" s="11" t="s">
        <v>159</v>
      </c>
      <c r="H182" s="11">
        <v>2025</v>
      </c>
      <c r="I182" s="22">
        <f t="shared" si="26"/>
        <v>304</v>
      </c>
      <c r="J182" s="22"/>
      <c r="K182" s="22">
        <v>304</v>
      </c>
      <c r="L182" s="22"/>
      <c r="M182" s="11" t="s">
        <v>450</v>
      </c>
      <c r="N182" s="11" t="s">
        <v>34</v>
      </c>
      <c r="O182" s="11" t="s">
        <v>35</v>
      </c>
      <c r="P182" s="11"/>
    </row>
    <row r="183" s="4" customFormat="1" ht="34" customHeight="1" spans="1:16">
      <c r="A183" s="11" t="s">
        <v>3708</v>
      </c>
      <c r="B183" s="11">
        <v>1</v>
      </c>
      <c r="C183" s="11" t="s">
        <v>24</v>
      </c>
      <c r="D183" s="11" t="s">
        <v>1205</v>
      </c>
      <c r="E183" s="11">
        <v>267</v>
      </c>
      <c r="F183" s="11" t="s">
        <v>2951</v>
      </c>
      <c r="G183" s="11" t="s">
        <v>188</v>
      </c>
      <c r="H183" s="11">
        <v>2025</v>
      </c>
      <c r="I183" s="22">
        <f t="shared" si="26"/>
        <v>267</v>
      </c>
      <c r="J183" s="22"/>
      <c r="K183" s="22">
        <v>267</v>
      </c>
      <c r="L183" s="22"/>
      <c r="M183" s="11" t="s">
        <v>450</v>
      </c>
      <c r="N183" s="11" t="s">
        <v>34</v>
      </c>
      <c r="O183" s="11" t="s">
        <v>35</v>
      </c>
      <c r="P183" s="11"/>
    </row>
    <row r="184" s="4" customFormat="1" ht="34" customHeight="1" spans="1:16">
      <c r="A184" s="11" t="s">
        <v>3709</v>
      </c>
      <c r="B184" s="11">
        <v>1</v>
      </c>
      <c r="C184" s="11" t="s">
        <v>24</v>
      </c>
      <c r="D184" s="11" t="s">
        <v>1205</v>
      </c>
      <c r="E184" s="11">
        <v>165</v>
      </c>
      <c r="F184" s="11" t="s">
        <v>2952</v>
      </c>
      <c r="G184" s="11" t="s">
        <v>185</v>
      </c>
      <c r="H184" s="11">
        <v>2025</v>
      </c>
      <c r="I184" s="22">
        <f t="shared" si="26"/>
        <v>165</v>
      </c>
      <c r="J184" s="22"/>
      <c r="K184" s="22">
        <v>165</v>
      </c>
      <c r="L184" s="22"/>
      <c r="M184" s="11" t="s">
        <v>450</v>
      </c>
      <c r="N184" s="11" t="s">
        <v>34</v>
      </c>
      <c r="O184" s="11" t="s">
        <v>35</v>
      </c>
      <c r="P184" s="11"/>
    </row>
    <row r="185" s="4" customFormat="1" ht="34" customHeight="1" spans="1:16">
      <c r="A185" s="11" t="s">
        <v>3710</v>
      </c>
      <c r="B185" s="11">
        <v>1</v>
      </c>
      <c r="C185" s="11" t="s">
        <v>24</v>
      </c>
      <c r="D185" s="11" t="s">
        <v>1205</v>
      </c>
      <c r="E185" s="11">
        <v>344</v>
      </c>
      <c r="F185" s="11" t="s">
        <v>2953</v>
      </c>
      <c r="G185" s="11" t="s">
        <v>32</v>
      </c>
      <c r="H185" s="11">
        <v>2025</v>
      </c>
      <c r="I185" s="22">
        <f t="shared" si="26"/>
        <v>344</v>
      </c>
      <c r="J185" s="22"/>
      <c r="K185" s="22">
        <v>344</v>
      </c>
      <c r="L185" s="22"/>
      <c r="M185" s="11" t="s">
        <v>450</v>
      </c>
      <c r="N185" s="11" t="s">
        <v>34</v>
      </c>
      <c r="O185" s="11" t="s">
        <v>35</v>
      </c>
      <c r="P185" s="11"/>
    </row>
    <row r="186" s="4" customFormat="1" ht="34" customHeight="1" spans="1:16">
      <c r="A186" s="11" t="s">
        <v>3711</v>
      </c>
      <c r="B186" s="11">
        <v>1</v>
      </c>
      <c r="C186" s="11" t="s">
        <v>24</v>
      </c>
      <c r="D186" s="11" t="s">
        <v>1205</v>
      </c>
      <c r="E186" s="11">
        <v>303</v>
      </c>
      <c r="F186" s="11" t="s">
        <v>2954</v>
      </c>
      <c r="G186" s="11" t="s">
        <v>229</v>
      </c>
      <c r="H186" s="11">
        <v>2025</v>
      </c>
      <c r="I186" s="22">
        <f t="shared" si="26"/>
        <v>303</v>
      </c>
      <c r="J186" s="22"/>
      <c r="K186" s="22">
        <v>303</v>
      </c>
      <c r="L186" s="22"/>
      <c r="M186" s="11" t="s">
        <v>450</v>
      </c>
      <c r="N186" s="11" t="s">
        <v>34</v>
      </c>
      <c r="O186" s="11" t="s">
        <v>35</v>
      </c>
      <c r="P186" s="11"/>
    </row>
    <row r="187" s="4" customFormat="1" ht="34" customHeight="1" spans="1:16">
      <c r="A187" s="11" t="s">
        <v>3712</v>
      </c>
      <c r="B187" s="11">
        <v>1</v>
      </c>
      <c r="C187" s="11" t="s">
        <v>24</v>
      </c>
      <c r="D187" s="11" t="s">
        <v>1205</v>
      </c>
      <c r="E187" s="11">
        <v>201</v>
      </c>
      <c r="F187" s="11" t="s">
        <v>2955</v>
      </c>
      <c r="G187" s="11" t="s">
        <v>165</v>
      </c>
      <c r="H187" s="11">
        <v>2025</v>
      </c>
      <c r="I187" s="22">
        <f t="shared" si="26"/>
        <v>201</v>
      </c>
      <c r="J187" s="22"/>
      <c r="K187" s="22">
        <v>201</v>
      </c>
      <c r="L187" s="22"/>
      <c r="M187" s="11" t="s">
        <v>450</v>
      </c>
      <c r="N187" s="11" t="s">
        <v>34</v>
      </c>
      <c r="O187" s="11" t="s">
        <v>35</v>
      </c>
      <c r="P187" s="11"/>
    </row>
    <row r="188" s="4" customFormat="1" ht="34" customHeight="1" spans="1:16">
      <c r="A188" s="11" t="s">
        <v>3713</v>
      </c>
      <c r="B188" s="11">
        <v>1</v>
      </c>
      <c r="C188" s="11" t="s">
        <v>24</v>
      </c>
      <c r="D188" s="11" t="s">
        <v>1205</v>
      </c>
      <c r="E188" s="11">
        <v>330</v>
      </c>
      <c r="F188" s="11" t="s">
        <v>2956</v>
      </c>
      <c r="G188" s="11" t="s">
        <v>168</v>
      </c>
      <c r="H188" s="11">
        <v>2025</v>
      </c>
      <c r="I188" s="22">
        <f t="shared" si="26"/>
        <v>330</v>
      </c>
      <c r="J188" s="22"/>
      <c r="K188" s="22">
        <v>330</v>
      </c>
      <c r="L188" s="22"/>
      <c r="M188" s="11" t="s">
        <v>450</v>
      </c>
      <c r="N188" s="11" t="s">
        <v>34</v>
      </c>
      <c r="O188" s="11" t="s">
        <v>35</v>
      </c>
      <c r="P188" s="11"/>
    </row>
    <row r="189" s="4" customFormat="1" ht="34" customHeight="1" spans="1:16">
      <c r="A189" s="11" t="s">
        <v>3714</v>
      </c>
      <c r="B189" s="11">
        <v>1</v>
      </c>
      <c r="C189" s="11" t="s">
        <v>24</v>
      </c>
      <c r="D189" s="11" t="s">
        <v>1205</v>
      </c>
      <c r="E189" s="11">
        <v>202</v>
      </c>
      <c r="F189" s="11" t="s">
        <v>2957</v>
      </c>
      <c r="G189" s="11" t="s">
        <v>162</v>
      </c>
      <c r="H189" s="11">
        <v>2025</v>
      </c>
      <c r="I189" s="22">
        <f t="shared" si="26"/>
        <v>202</v>
      </c>
      <c r="J189" s="22"/>
      <c r="K189" s="22">
        <v>202</v>
      </c>
      <c r="L189" s="22"/>
      <c r="M189" s="11" t="s">
        <v>450</v>
      </c>
      <c r="N189" s="11" t="s">
        <v>34</v>
      </c>
      <c r="O189" s="11" t="s">
        <v>35</v>
      </c>
      <c r="P189" s="11"/>
    </row>
    <row r="190" s="4" customFormat="1" ht="34" customHeight="1" spans="1:16">
      <c r="A190" s="11" t="s">
        <v>3715</v>
      </c>
      <c r="B190" s="11">
        <v>1</v>
      </c>
      <c r="C190" s="11" t="s">
        <v>24</v>
      </c>
      <c r="D190" s="11" t="s">
        <v>1205</v>
      </c>
      <c r="E190" s="11">
        <v>216</v>
      </c>
      <c r="F190" s="11" t="s">
        <v>2958</v>
      </c>
      <c r="G190" s="11" t="s">
        <v>303</v>
      </c>
      <c r="H190" s="11">
        <v>2025</v>
      </c>
      <c r="I190" s="22">
        <f t="shared" si="26"/>
        <v>216</v>
      </c>
      <c r="J190" s="22"/>
      <c r="K190" s="22">
        <v>216</v>
      </c>
      <c r="L190" s="22"/>
      <c r="M190" s="11" t="s">
        <v>450</v>
      </c>
      <c r="N190" s="11" t="s">
        <v>34</v>
      </c>
      <c r="O190" s="11" t="s">
        <v>35</v>
      </c>
      <c r="P190" s="11"/>
    </row>
    <row r="191" s="4" customFormat="1" ht="34" customHeight="1" spans="1:16">
      <c r="A191" s="11" t="s">
        <v>3716</v>
      </c>
      <c r="B191" s="11">
        <v>1</v>
      </c>
      <c r="C191" s="11" t="s">
        <v>24</v>
      </c>
      <c r="D191" s="11" t="s">
        <v>1205</v>
      </c>
      <c r="E191" s="11">
        <v>272</v>
      </c>
      <c r="F191" s="11" t="s">
        <v>2959</v>
      </c>
      <c r="G191" s="11" t="s">
        <v>179</v>
      </c>
      <c r="H191" s="11">
        <v>2025</v>
      </c>
      <c r="I191" s="22">
        <f t="shared" si="26"/>
        <v>272</v>
      </c>
      <c r="J191" s="22"/>
      <c r="K191" s="22">
        <v>272</v>
      </c>
      <c r="L191" s="22"/>
      <c r="M191" s="11" t="s">
        <v>450</v>
      </c>
      <c r="N191" s="11" t="s">
        <v>34</v>
      </c>
      <c r="O191" s="11" t="s">
        <v>35</v>
      </c>
      <c r="P191" s="11"/>
    </row>
    <row r="192" s="4" customFormat="1" ht="34" customHeight="1" spans="1:16">
      <c r="A192" s="11" t="s">
        <v>3717</v>
      </c>
      <c r="B192" s="11">
        <v>1</v>
      </c>
      <c r="C192" s="11" t="s">
        <v>24</v>
      </c>
      <c r="D192" s="11" t="s">
        <v>1205</v>
      </c>
      <c r="E192" s="11">
        <v>163</v>
      </c>
      <c r="F192" s="11" t="s">
        <v>2960</v>
      </c>
      <c r="G192" s="11" t="s">
        <v>182</v>
      </c>
      <c r="H192" s="11">
        <v>2025</v>
      </c>
      <c r="I192" s="22">
        <f t="shared" si="26"/>
        <v>163</v>
      </c>
      <c r="J192" s="22"/>
      <c r="K192" s="22">
        <v>163</v>
      </c>
      <c r="L192" s="22"/>
      <c r="M192" s="11" t="s">
        <v>450</v>
      </c>
      <c r="N192" s="11" t="s">
        <v>34</v>
      </c>
      <c r="O192" s="11" t="s">
        <v>35</v>
      </c>
      <c r="P192" s="11"/>
    </row>
    <row r="193" s="4" customFormat="1" ht="34" customHeight="1" spans="1:16">
      <c r="A193" s="11" t="s">
        <v>3718</v>
      </c>
      <c r="B193" s="11">
        <v>1</v>
      </c>
      <c r="C193" s="11" t="s">
        <v>24</v>
      </c>
      <c r="D193" s="11" t="s">
        <v>1205</v>
      </c>
      <c r="E193" s="11">
        <v>285</v>
      </c>
      <c r="F193" s="11" t="s">
        <v>2961</v>
      </c>
      <c r="G193" s="11" t="s">
        <v>58</v>
      </c>
      <c r="H193" s="11">
        <v>2025</v>
      </c>
      <c r="I193" s="22">
        <f t="shared" si="26"/>
        <v>285</v>
      </c>
      <c r="J193" s="22"/>
      <c r="K193" s="22">
        <v>285</v>
      </c>
      <c r="L193" s="22"/>
      <c r="M193" s="11" t="s">
        <v>450</v>
      </c>
      <c r="N193" s="11" t="s">
        <v>34</v>
      </c>
      <c r="O193" s="11" t="s">
        <v>35</v>
      </c>
      <c r="P193" s="11"/>
    </row>
    <row r="194" s="4" customFormat="1" ht="34" customHeight="1" spans="1:16">
      <c r="A194" s="11" t="s">
        <v>3719</v>
      </c>
      <c r="B194" s="11">
        <v>1</v>
      </c>
      <c r="C194" s="11" t="s">
        <v>24</v>
      </c>
      <c r="D194" s="11" t="s">
        <v>1205</v>
      </c>
      <c r="E194" s="11">
        <v>282</v>
      </c>
      <c r="F194" s="11" t="s">
        <v>2962</v>
      </c>
      <c r="G194" s="11" t="s">
        <v>173</v>
      </c>
      <c r="H194" s="11">
        <v>2025</v>
      </c>
      <c r="I194" s="22">
        <f t="shared" si="26"/>
        <v>282</v>
      </c>
      <c r="J194" s="22"/>
      <c r="K194" s="22">
        <v>282</v>
      </c>
      <c r="L194" s="22"/>
      <c r="M194" s="11" t="s">
        <v>450</v>
      </c>
      <c r="N194" s="11" t="s">
        <v>34</v>
      </c>
      <c r="O194" s="11" t="s">
        <v>35</v>
      </c>
      <c r="P194" s="11"/>
    </row>
    <row r="195" s="4" customFormat="1" ht="34" customHeight="1" spans="1:16">
      <c r="A195" s="11" t="s">
        <v>3720</v>
      </c>
      <c r="B195" s="11">
        <v>1</v>
      </c>
      <c r="C195" s="11" t="s">
        <v>24</v>
      </c>
      <c r="D195" s="11" t="s">
        <v>1205</v>
      </c>
      <c r="E195" s="11">
        <v>258</v>
      </c>
      <c r="F195" s="11" t="s">
        <v>2963</v>
      </c>
      <c r="G195" s="11" t="s">
        <v>176</v>
      </c>
      <c r="H195" s="11">
        <v>2025</v>
      </c>
      <c r="I195" s="22">
        <f t="shared" si="26"/>
        <v>258</v>
      </c>
      <c r="J195" s="22"/>
      <c r="K195" s="22">
        <v>258</v>
      </c>
      <c r="L195" s="22"/>
      <c r="M195" s="11" t="s">
        <v>450</v>
      </c>
      <c r="N195" s="11" t="s">
        <v>34</v>
      </c>
      <c r="O195" s="11" t="s">
        <v>35</v>
      </c>
      <c r="P195" s="11"/>
    </row>
    <row r="196" s="4" customFormat="1" ht="34" customHeight="1" spans="1:16">
      <c r="A196" s="11" t="s">
        <v>3721</v>
      </c>
      <c r="B196" s="11">
        <v>1</v>
      </c>
      <c r="C196" s="11" t="s">
        <v>24</v>
      </c>
      <c r="D196" s="11" t="s">
        <v>1205</v>
      </c>
      <c r="E196" s="11">
        <v>181</v>
      </c>
      <c r="F196" s="11" t="s">
        <v>2964</v>
      </c>
      <c r="G196" s="11" t="s">
        <v>425</v>
      </c>
      <c r="H196" s="11">
        <v>2025</v>
      </c>
      <c r="I196" s="22">
        <f t="shared" si="26"/>
        <v>181</v>
      </c>
      <c r="J196" s="22"/>
      <c r="K196" s="22">
        <v>181</v>
      </c>
      <c r="L196" s="22"/>
      <c r="M196" s="11" t="s">
        <v>450</v>
      </c>
      <c r="N196" s="11" t="s">
        <v>34</v>
      </c>
      <c r="O196" s="11" t="s">
        <v>35</v>
      </c>
      <c r="P196" s="11"/>
    </row>
    <row r="197" s="4" customFormat="1" ht="40" customHeight="1" spans="1:16">
      <c r="A197" s="11" t="s">
        <v>3722</v>
      </c>
      <c r="B197" s="11">
        <v>1</v>
      </c>
      <c r="C197" s="11" t="s">
        <v>24</v>
      </c>
      <c r="D197" s="11" t="s">
        <v>1205</v>
      </c>
      <c r="E197" s="11">
        <v>193</v>
      </c>
      <c r="F197" s="11" t="s">
        <v>2965</v>
      </c>
      <c r="G197" s="11" t="s">
        <v>257</v>
      </c>
      <c r="H197" s="11">
        <v>2025</v>
      </c>
      <c r="I197" s="22">
        <f t="shared" si="26"/>
        <v>193</v>
      </c>
      <c r="J197" s="22"/>
      <c r="K197" s="22">
        <v>193</v>
      </c>
      <c r="L197" s="22"/>
      <c r="M197" s="11" t="s">
        <v>450</v>
      </c>
      <c r="N197" s="11" t="s">
        <v>34</v>
      </c>
      <c r="O197" s="11" t="s">
        <v>35</v>
      </c>
      <c r="P197" s="11"/>
    </row>
    <row r="198" s="2" customFormat="1" ht="39" customHeight="1" spans="1:16">
      <c r="A198" s="11" t="s">
        <v>1299</v>
      </c>
      <c r="B198" s="11">
        <f>SUM(B199:B199)</f>
        <v>1</v>
      </c>
      <c r="C198" s="12" t="s">
        <v>20</v>
      </c>
      <c r="D198" s="12" t="s">
        <v>20</v>
      </c>
      <c r="E198" s="11"/>
      <c r="F198" s="11"/>
      <c r="G198" s="12" t="s">
        <v>20</v>
      </c>
      <c r="H198" s="12" t="s">
        <v>20</v>
      </c>
      <c r="I198" s="22">
        <f t="shared" si="26"/>
        <v>7488</v>
      </c>
      <c r="J198" s="22">
        <f>SUM(J199:J199)</f>
        <v>5488</v>
      </c>
      <c r="K198" s="22">
        <f>SUM(K199:K199)</f>
        <v>2000</v>
      </c>
      <c r="L198" s="22">
        <f>SUM(L199:L199)</f>
        <v>0</v>
      </c>
      <c r="M198" s="12" t="s">
        <v>20</v>
      </c>
      <c r="N198" s="12" t="s">
        <v>20</v>
      </c>
      <c r="O198" s="12" t="s">
        <v>20</v>
      </c>
      <c r="P198" s="11"/>
    </row>
    <row r="199" s="4" customFormat="1" ht="42" customHeight="1" spans="1:16">
      <c r="A199" s="11" t="s">
        <v>3723</v>
      </c>
      <c r="B199" s="11">
        <v>1</v>
      </c>
      <c r="C199" s="11" t="s">
        <v>587</v>
      </c>
      <c r="D199" s="11" t="s">
        <v>74</v>
      </c>
      <c r="E199" s="11">
        <v>7800</v>
      </c>
      <c r="F199" s="11" t="s">
        <v>3239</v>
      </c>
      <c r="G199" s="11" t="s">
        <v>70</v>
      </c>
      <c r="H199" s="11">
        <v>2025</v>
      </c>
      <c r="I199" s="22">
        <f t="shared" ref="I199:I203" si="27">J199+K199+L199</f>
        <v>7488</v>
      </c>
      <c r="J199" s="22">
        <v>5488</v>
      </c>
      <c r="K199" s="22">
        <v>2000</v>
      </c>
      <c r="L199" s="22"/>
      <c r="M199" s="11" t="s">
        <v>1207</v>
      </c>
      <c r="N199" s="11" t="s">
        <v>42</v>
      </c>
      <c r="O199" s="11" t="s">
        <v>35</v>
      </c>
      <c r="P199" s="11"/>
    </row>
    <row r="200" s="3" customFormat="1" ht="39" customHeight="1" spans="1:16">
      <c r="A200" s="11" t="s">
        <v>1302</v>
      </c>
      <c r="B200" s="11"/>
      <c r="C200" s="11" t="s">
        <v>20</v>
      </c>
      <c r="D200" s="11" t="s">
        <v>20</v>
      </c>
      <c r="E200" s="11" t="s">
        <v>20</v>
      </c>
      <c r="F200" s="11" t="s">
        <v>20</v>
      </c>
      <c r="G200" s="11" t="s">
        <v>20</v>
      </c>
      <c r="H200" s="11" t="s">
        <v>20</v>
      </c>
      <c r="I200" s="22">
        <f t="shared" si="27"/>
        <v>0</v>
      </c>
      <c r="J200" s="22"/>
      <c r="K200" s="22"/>
      <c r="L200" s="22"/>
      <c r="M200" s="12" t="s">
        <v>20</v>
      </c>
      <c r="N200" s="12" t="s">
        <v>20</v>
      </c>
      <c r="O200" s="12" t="s">
        <v>20</v>
      </c>
      <c r="P200" s="11"/>
    </row>
    <row r="201" s="3" customFormat="1" ht="39" customHeight="1" spans="1:16">
      <c r="A201" s="10" t="s">
        <v>1304</v>
      </c>
      <c r="B201" s="10">
        <f>B202+B204+B205</f>
        <v>2</v>
      </c>
      <c r="C201" s="10" t="s">
        <v>20</v>
      </c>
      <c r="D201" s="10" t="s">
        <v>20</v>
      </c>
      <c r="E201" s="10" t="s">
        <v>20</v>
      </c>
      <c r="F201" s="10" t="s">
        <v>20</v>
      </c>
      <c r="G201" s="10" t="s">
        <v>20</v>
      </c>
      <c r="H201" s="10" t="s">
        <v>20</v>
      </c>
      <c r="I201" s="20">
        <f t="shared" si="27"/>
        <v>1039.19</v>
      </c>
      <c r="J201" s="20">
        <f t="shared" ref="I201:L201" si="28">J202+J204+J205</f>
        <v>1039.19</v>
      </c>
      <c r="K201" s="20">
        <f t="shared" si="28"/>
        <v>0</v>
      </c>
      <c r="L201" s="20">
        <f t="shared" si="28"/>
        <v>0</v>
      </c>
      <c r="M201" s="10" t="s">
        <v>20</v>
      </c>
      <c r="N201" s="10" t="s">
        <v>20</v>
      </c>
      <c r="O201" s="10" t="s">
        <v>20</v>
      </c>
      <c r="P201" s="10"/>
    </row>
    <row r="202" s="3" customFormat="1" ht="39" customHeight="1" spans="1:16">
      <c r="A202" s="11" t="s">
        <v>1305</v>
      </c>
      <c r="B202" s="11">
        <f>B203</f>
        <v>1</v>
      </c>
      <c r="C202" s="11" t="s">
        <v>20</v>
      </c>
      <c r="D202" s="11" t="s">
        <v>20</v>
      </c>
      <c r="E202" s="11" t="s">
        <v>20</v>
      </c>
      <c r="F202" s="11" t="s">
        <v>20</v>
      </c>
      <c r="G202" s="11" t="s">
        <v>20</v>
      </c>
      <c r="H202" s="11" t="s">
        <v>20</v>
      </c>
      <c r="I202" s="22">
        <f t="shared" ref="I202:L202" si="29">I203</f>
        <v>260</v>
      </c>
      <c r="J202" s="22">
        <f t="shared" si="29"/>
        <v>260</v>
      </c>
      <c r="K202" s="22">
        <f t="shared" si="29"/>
        <v>0</v>
      </c>
      <c r="L202" s="22">
        <f t="shared" si="29"/>
        <v>0</v>
      </c>
      <c r="M202" s="12" t="s">
        <v>20</v>
      </c>
      <c r="N202" s="12" t="s">
        <v>20</v>
      </c>
      <c r="O202" s="12" t="s">
        <v>20</v>
      </c>
      <c r="P202" s="11"/>
    </row>
    <row r="203" s="3" customFormat="1" ht="66" customHeight="1" spans="1:16">
      <c r="A203" s="11" t="s">
        <v>1306</v>
      </c>
      <c r="B203" s="11">
        <v>1</v>
      </c>
      <c r="C203" s="11" t="s">
        <v>24</v>
      </c>
      <c r="D203" s="11" t="s">
        <v>74</v>
      </c>
      <c r="E203" s="11">
        <v>1</v>
      </c>
      <c r="F203" s="11" t="s">
        <v>1309</v>
      </c>
      <c r="G203" s="11" t="s">
        <v>323</v>
      </c>
      <c r="H203" s="11">
        <v>2025</v>
      </c>
      <c r="I203" s="11">
        <f t="shared" si="27"/>
        <v>260</v>
      </c>
      <c r="J203" s="22">
        <v>260</v>
      </c>
      <c r="K203" s="22"/>
      <c r="L203" s="22"/>
      <c r="M203" s="11" t="s">
        <v>1207</v>
      </c>
      <c r="N203" s="11" t="s">
        <v>42</v>
      </c>
      <c r="O203" s="11" t="s">
        <v>35</v>
      </c>
      <c r="P203" s="11"/>
    </row>
    <row r="204" s="3" customFormat="1" ht="39" customHeight="1" spans="1:16">
      <c r="A204" s="11" t="s">
        <v>1310</v>
      </c>
      <c r="B204" s="11"/>
      <c r="C204" s="11" t="s">
        <v>20</v>
      </c>
      <c r="D204" s="11" t="s">
        <v>20</v>
      </c>
      <c r="E204" s="11" t="s">
        <v>20</v>
      </c>
      <c r="F204" s="11" t="s">
        <v>20</v>
      </c>
      <c r="G204" s="11" t="s">
        <v>20</v>
      </c>
      <c r="H204" s="11" t="s">
        <v>20</v>
      </c>
      <c r="I204" s="22">
        <f t="shared" ref="I204:I212" si="30">J204+K204+L204</f>
        <v>0</v>
      </c>
      <c r="J204" s="22">
        <v>0</v>
      </c>
      <c r="K204" s="22"/>
      <c r="L204" s="22"/>
      <c r="M204" s="12" t="s">
        <v>20</v>
      </c>
      <c r="N204" s="12" t="s">
        <v>20</v>
      </c>
      <c r="O204" s="12" t="s">
        <v>20</v>
      </c>
      <c r="P204" s="11"/>
    </row>
    <row r="205" s="3" customFormat="1" ht="39" customHeight="1" spans="1:16">
      <c r="A205" s="11" t="s">
        <v>1313</v>
      </c>
      <c r="B205" s="11">
        <f>B206</f>
        <v>1</v>
      </c>
      <c r="C205" s="11" t="s">
        <v>20</v>
      </c>
      <c r="D205" s="11" t="s">
        <v>20</v>
      </c>
      <c r="E205" s="11" t="s">
        <v>20</v>
      </c>
      <c r="F205" s="11" t="s">
        <v>20</v>
      </c>
      <c r="G205" s="11" t="s">
        <v>20</v>
      </c>
      <c r="H205" s="11" t="s">
        <v>20</v>
      </c>
      <c r="I205" s="22">
        <f t="shared" si="30"/>
        <v>779.19</v>
      </c>
      <c r="J205" s="22">
        <f>J206</f>
        <v>779.19</v>
      </c>
      <c r="K205" s="22">
        <f>K206</f>
        <v>0</v>
      </c>
      <c r="L205" s="22">
        <f>L206</f>
        <v>0</v>
      </c>
      <c r="M205" s="12" t="s">
        <v>20</v>
      </c>
      <c r="N205" s="12" t="s">
        <v>20</v>
      </c>
      <c r="O205" s="12" t="s">
        <v>20</v>
      </c>
      <c r="P205" s="11"/>
    </row>
    <row r="206" s="4" customFormat="1" ht="51" customHeight="1" spans="1:16">
      <c r="A206" s="11" t="s">
        <v>3470</v>
      </c>
      <c r="B206" s="11">
        <v>1</v>
      </c>
      <c r="C206" s="11" t="s">
        <v>24</v>
      </c>
      <c r="D206" s="11" t="s">
        <v>245</v>
      </c>
      <c r="E206" s="11">
        <v>1</v>
      </c>
      <c r="F206" s="11" t="s">
        <v>1315</v>
      </c>
      <c r="G206" s="11" t="s">
        <v>194</v>
      </c>
      <c r="H206" s="11">
        <v>2025</v>
      </c>
      <c r="I206" s="22">
        <f t="shared" si="30"/>
        <v>779.19</v>
      </c>
      <c r="J206" s="22">
        <v>779.19</v>
      </c>
      <c r="K206" s="22"/>
      <c r="L206" s="22"/>
      <c r="M206" s="11" t="s">
        <v>788</v>
      </c>
      <c r="N206" s="11" t="s">
        <v>34</v>
      </c>
      <c r="O206" s="11" t="s">
        <v>35</v>
      </c>
      <c r="P206" s="11"/>
    </row>
    <row r="207" s="3" customFormat="1" ht="39" customHeight="1" spans="1:16">
      <c r="A207" s="10" t="s">
        <v>1318</v>
      </c>
      <c r="B207" s="10">
        <f>B208+B209</f>
        <v>27</v>
      </c>
      <c r="C207" s="10"/>
      <c r="D207" s="10" t="s">
        <v>20</v>
      </c>
      <c r="E207" s="10"/>
      <c r="F207" s="10" t="s">
        <v>20</v>
      </c>
      <c r="G207" s="10"/>
      <c r="H207" s="10"/>
      <c r="I207" s="20">
        <f t="shared" si="30"/>
        <v>35823.68</v>
      </c>
      <c r="J207" s="20">
        <f t="shared" ref="I207:K207" si="31">J208+J209</f>
        <v>5122</v>
      </c>
      <c r="K207" s="20">
        <f t="shared" si="31"/>
        <v>30701.68</v>
      </c>
      <c r="L207" s="20">
        <f t="shared" ref="J207:L207" si="32">L208+L209</f>
        <v>0</v>
      </c>
      <c r="M207" s="10" t="s">
        <v>20</v>
      </c>
      <c r="N207" s="10" t="s">
        <v>20</v>
      </c>
      <c r="O207" s="10" t="s">
        <v>20</v>
      </c>
      <c r="P207" s="10"/>
    </row>
    <row r="208" s="3" customFormat="1" ht="39" customHeight="1" spans="1:16">
      <c r="A208" s="11" t="s">
        <v>1319</v>
      </c>
      <c r="B208" s="11"/>
      <c r="C208" s="11" t="s">
        <v>20</v>
      </c>
      <c r="D208" s="11" t="s">
        <v>20</v>
      </c>
      <c r="E208" s="11" t="s">
        <v>20</v>
      </c>
      <c r="F208" s="11" t="s">
        <v>20</v>
      </c>
      <c r="G208" s="11" t="s">
        <v>20</v>
      </c>
      <c r="H208" s="11" t="s">
        <v>20</v>
      </c>
      <c r="I208" s="22">
        <f t="shared" si="30"/>
        <v>0</v>
      </c>
      <c r="J208" s="22"/>
      <c r="K208" s="22"/>
      <c r="L208" s="22"/>
      <c r="M208" s="12" t="s">
        <v>20</v>
      </c>
      <c r="N208" s="12" t="s">
        <v>20</v>
      </c>
      <c r="O208" s="12" t="s">
        <v>20</v>
      </c>
      <c r="P208" s="11"/>
    </row>
    <row r="209" s="3" customFormat="1" ht="39" customHeight="1" spans="1:16">
      <c r="A209" s="11" t="s">
        <v>1341</v>
      </c>
      <c r="B209" s="11">
        <f>+B210+B211+B215+B232+B233+B234+B235+B236</f>
        <v>27</v>
      </c>
      <c r="C209" s="11" t="s">
        <v>20</v>
      </c>
      <c r="D209" s="11" t="s">
        <v>20</v>
      </c>
      <c r="E209" s="11" t="s">
        <v>20</v>
      </c>
      <c r="F209" s="11" t="s">
        <v>20</v>
      </c>
      <c r="G209" s="11" t="s">
        <v>20</v>
      </c>
      <c r="H209" s="11" t="s">
        <v>20</v>
      </c>
      <c r="I209" s="11">
        <f t="shared" ref="I209:L209" si="33">+I210+I211+I215+I232+I233+I234+I235+I236</f>
        <v>35823.68</v>
      </c>
      <c r="J209" s="11">
        <f t="shared" si="33"/>
        <v>5122</v>
      </c>
      <c r="K209" s="11">
        <f t="shared" si="33"/>
        <v>30701.68</v>
      </c>
      <c r="L209" s="11">
        <f t="shared" si="33"/>
        <v>0</v>
      </c>
      <c r="M209" s="11" t="s">
        <v>20</v>
      </c>
      <c r="N209" s="11" t="s">
        <v>20</v>
      </c>
      <c r="O209" s="11" t="s">
        <v>20</v>
      </c>
      <c r="P209" s="11"/>
    </row>
    <row r="210" s="3" customFormat="1" ht="56" customHeight="1" spans="1:16">
      <c r="A210" s="26" t="s">
        <v>1342</v>
      </c>
      <c r="B210" s="11">
        <f>SUM(B212:B214)</f>
        <v>3</v>
      </c>
      <c r="C210" s="11"/>
      <c r="D210" s="11" t="s">
        <v>60</v>
      </c>
      <c r="E210" s="11" t="s">
        <v>20</v>
      </c>
      <c r="F210" s="11" t="s">
        <v>1343</v>
      </c>
      <c r="G210" s="11"/>
      <c r="H210" s="11"/>
      <c r="I210" s="22">
        <f t="shared" ref="I210:L210" si="34">SUM(I212:I214)</f>
        <v>32930</v>
      </c>
      <c r="J210" s="22">
        <f t="shared" si="34"/>
        <v>3272</v>
      </c>
      <c r="K210" s="22">
        <f t="shared" si="34"/>
        <v>29658</v>
      </c>
      <c r="L210" s="22">
        <f t="shared" si="34"/>
        <v>0</v>
      </c>
      <c r="M210" s="12" t="s">
        <v>20</v>
      </c>
      <c r="N210" s="12" t="s">
        <v>20</v>
      </c>
      <c r="O210" s="12" t="s">
        <v>20</v>
      </c>
      <c r="P210" s="11"/>
    </row>
    <row r="211" s="2" customFormat="1" ht="56" customHeight="1" spans="1:16">
      <c r="A211" s="26"/>
      <c r="B211" s="11"/>
      <c r="C211" s="11"/>
      <c r="D211" s="11" t="s">
        <v>1344</v>
      </c>
      <c r="E211" s="11" t="s">
        <v>20</v>
      </c>
      <c r="F211" s="11" t="s">
        <v>1345</v>
      </c>
      <c r="G211" s="11"/>
      <c r="H211" s="11"/>
      <c r="I211" s="22">
        <f>J211+K211+L211</f>
        <v>0</v>
      </c>
      <c r="J211" s="22"/>
      <c r="K211" s="22"/>
      <c r="L211" s="22"/>
      <c r="M211" s="12" t="s">
        <v>20</v>
      </c>
      <c r="N211" s="12" t="s">
        <v>20</v>
      </c>
      <c r="O211" s="12" t="s">
        <v>20</v>
      </c>
      <c r="P211" s="11"/>
    </row>
    <row r="212" s="2" customFormat="1" ht="69" customHeight="1" spans="1:16">
      <c r="A212" s="11" t="s">
        <v>1350</v>
      </c>
      <c r="B212" s="11">
        <v>1</v>
      </c>
      <c r="C212" s="11" t="s">
        <v>24</v>
      </c>
      <c r="D212" s="11" t="s">
        <v>60</v>
      </c>
      <c r="E212" s="11">
        <v>1031</v>
      </c>
      <c r="F212" s="11" t="s">
        <v>3724</v>
      </c>
      <c r="G212" s="11" t="s">
        <v>964</v>
      </c>
      <c r="H212" s="11">
        <v>2025</v>
      </c>
      <c r="I212" s="22">
        <f>J212+K212+L212</f>
        <v>30930</v>
      </c>
      <c r="J212" s="22">
        <v>3272</v>
      </c>
      <c r="K212" s="22">
        <v>27658</v>
      </c>
      <c r="L212" s="22"/>
      <c r="M212" s="11" t="s">
        <v>99</v>
      </c>
      <c r="N212" s="11" t="s">
        <v>34</v>
      </c>
      <c r="O212" s="11" t="s">
        <v>35</v>
      </c>
      <c r="P212" s="11"/>
    </row>
    <row r="213" s="6" customFormat="1" ht="56" customHeight="1" spans="1:16">
      <c r="A213" s="14" t="s">
        <v>1352</v>
      </c>
      <c r="B213" s="11">
        <v>1</v>
      </c>
      <c r="C213" s="11" t="s">
        <v>24</v>
      </c>
      <c r="D213" s="11" t="s">
        <v>245</v>
      </c>
      <c r="E213" s="13">
        <v>1</v>
      </c>
      <c r="F213" s="11" t="s">
        <v>3472</v>
      </c>
      <c r="G213" s="11" t="s">
        <v>3473</v>
      </c>
      <c r="H213" s="11">
        <v>2025</v>
      </c>
      <c r="I213" s="22">
        <f>J213+K213+L213</f>
        <v>1000</v>
      </c>
      <c r="J213" s="22"/>
      <c r="K213" s="22">
        <v>1000</v>
      </c>
      <c r="L213" s="22"/>
      <c r="M213" s="11" t="s">
        <v>99</v>
      </c>
      <c r="N213" s="11" t="s">
        <v>34</v>
      </c>
      <c r="O213" s="11" t="s">
        <v>35</v>
      </c>
      <c r="P213" s="11"/>
    </row>
    <row r="214" s="6" customFormat="1" ht="56" customHeight="1" spans="1:16">
      <c r="A214" s="11" t="s">
        <v>1355</v>
      </c>
      <c r="B214" s="11">
        <v>1</v>
      </c>
      <c r="C214" s="11" t="s">
        <v>24</v>
      </c>
      <c r="D214" s="11" t="s">
        <v>60</v>
      </c>
      <c r="E214" s="12">
        <v>100</v>
      </c>
      <c r="F214" s="11" t="s">
        <v>3474</v>
      </c>
      <c r="G214" s="11" t="s">
        <v>964</v>
      </c>
      <c r="H214" s="11">
        <v>2025</v>
      </c>
      <c r="I214" s="22">
        <f>J214+K214+L214</f>
        <v>1000</v>
      </c>
      <c r="J214" s="22"/>
      <c r="K214" s="22">
        <v>1000</v>
      </c>
      <c r="L214" s="22"/>
      <c r="M214" s="11" t="s">
        <v>99</v>
      </c>
      <c r="N214" s="11" t="s">
        <v>34</v>
      </c>
      <c r="O214" s="11" t="s">
        <v>35</v>
      </c>
      <c r="P214" s="11"/>
    </row>
    <row r="215" s="3" customFormat="1" ht="39" customHeight="1" spans="1:16">
      <c r="A215" s="26" t="s">
        <v>1357</v>
      </c>
      <c r="B215" s="11">
        <f>SUM(B216:B231)</f>
        <v>16</v>
      </c>
      <c r="C215" s="11" t="s">
        <v>20</v>
      </c>
      <c r="D215" s="11" t="s">
        <v>20</v>
      </c>
      <c r="E215" s="11" t="s">
        <v>20</v>
      </c>
      <c r="F215" s="11" t="s">
        <v>20</v>
      </c>
      <c r="G215" s="11" t="s">
        <v>20</v>
      </c>
      <c r="H215" s="11" t="s">
        <v>20</v>
      </c>
      <c r="I215" s="11">
        <f t="shared" ref="I215:L215" si="35">SUM(I216:I231)</f>
        <v>643.68</v>
      </c>
      <c r="J215" s="11">
        <f t="shared" si="35"/>
        <v>0</v>
      </c>
      <c r="K215" s="11">
        <f t="shared" si="35"/>
        <v>643.68</v>
      </c>
      <c r="L215" s="11">
        <f t="shared" si="35"/>
        <v>0</v>
      </c>
      <c r="M215" s="12" t="s">
        <v>20</v>
      </c>
      <c r="N215" s="12" t="s">
        <v>20</v>
      </c>
      <c r="O215" s="12" t="s">
        <v>20</v>
      </c>
      <c r="P215" s="11"/>
    </row>
    <row r="216" s="2" customFormat="1" ht="83" customHeight="1" spans="1:16">
      <c r="A216" s="26" t="s">
        <v>1626</v>
      </c>
      <c r="B216" s="14">
        <v>1</v>
      </c>
      <c r="C216" s="14" t="s">
        <v>208</v>
      </c>
      <c r="D216" s="14" t="s">
        <v>92</v>
      </c>
      <c r="E216" s="14">
        <v>1</v>
      </c>
      <c r="F216" s="14" t="s">
        <v>1627</v>
      </c>
      <c r="G216" s="14" t="s">
        <v>194</v>
      </c>
      <c r="H216" s="11">
        <v>2025</v>
      </c>
      <c r="I216" s="22">
        <f t="shared" ref="I216:I237" si="36">J216+K216+L216</f>
        <v>27</v>
      </c>
      <c r="J216" s="30"/>
      <c r="K216" s="30">
        <v>27</v>
      </c>
      <c r="L216" s="30"/>
      <c r="M216" s="11" t="s">
        <v>95</v>
      </c>
      <c r="N216" s="11" t="s">
        <v>34</v>
      </c>
      <c r="O216" s="11" t="s">
        <v>35</v>
      </c>
      <c r="P216" s="11"/>
    </row>
    <row r="217" s="2" customFormat="1" ht="134" customHeight="1" spans="1:16">
      <c r="A217" s="26" t="s">
        <v>1628</v>
      </c>
      <c r="B217" s="14">
        <v>1</v>
      </c>
      <c r="C217" s="14" t="s">
        <v>208</v>
      </c>
      <c r="D217" s="14" t="s">
        <v>92</v>
      </c>
      <c r="E217" s="14">
        <v>1</v>
      </c>
      <c r="F217" s="14" t="s">
        <v>1629</v>
      </c>
      <c r="G217" s="14" t="s">
        <v>159</v>
      </c>
      <c r="H217" s="11">
        <v>2025</v>
      </c>
      <c r="I217" s="22">
        <f t="shared" si="36"/>
        <v>121.5</v>
      </c>
      <c r="J217" s="30"/>
      <c r="K217" s="30">
        <v>121.5</v>
      </c>
      <c r="L217" s="30"/>
      <c r="M217" s="11" t="s">
        <v>95</v>
      </c>
      <c r="N217" s="11" t="s">
        <v>34</v>
      </c>
      <c r="O217" s="11" t="s">
        <v>35</v>
      </c>
      <c r="P217" s="11"/>
    </row>
    <row r="218" s="2" customFormat="1" ht="68" customHeight="1" spans="1:16">
      <c r="A218" s="26" t="s">
        <v>1630</v>
      </c>
      <c r="B218" s="14">
        <v>1</v>
      </c>
      <c r="C218" s="14" t="s">
        <v>208</v>
      </c>
      <c r="D218" s="14" t="s">
        <v>92</v>
      </c>
      <c r="E218" s="14">
        <v>1</v>
      </c>
      <c r="F218" s="14" t="s">
        <v>1631</v>
      </c>
      <c r="G218" s="11" t="s">
        <v>188</v>
      </c>
      <c r="H218" s="11">
        <v>2025</v>
      </c>
      <c r="I218" s="22">
        <f t="shared" si="36"/>
        <v>12</v>
      </c>
      <c r="J218" s="30"/>
      <c r="K218" s="30">
        <v>12</v>
      </c>
      <c r="L218" s="30"/>
      <c r="M218" s="11" t="s">
        <v>95</v>
      </c>
      <c r="N218" s="11" t="s">
        <v>34</v>
      </c>
      <c r="O218" s="11" t="s">
        <v>35</v>
      </c>
      <c r="P218" s="11"/>
    </row>
    <row r="219" s="2" customFormat="1" ht="112" customHeight="1" spans="1:16">
      <c r="A219" s="26" t="s">
        <v>1632</v>
      </c>
      <c r="B219" s="14">
        <v>1</v>
      </c>
      <c r="C219" s="14" t="s">
        <v>208</v>
      </c>
      <c r="D219" s="14" t="s">
        <v>92</v>
      </c>
      <c r="E219" s="14">
        <v>1</v>
      </c>
      <c r="F219" s="14" t="s">
        <v>1633</v>
      </c>
      <c r="G219" s="11" t="s">
        <v>182</v>
      </c>
      <c r="H219" s="11">
        <v>2025</v>
      </c>
      <c r="I219" s="22">
        <f t="shared" si="36"/>
        <v>50</v>
      </c>
      <c r="J219" s="30"/>
      <c r="K219" s="30">
        <v>50</v>
      </c>
      <c r="L219" s="30"/>
      <c r="M219" s="11" t="s">
        <v>95</v>
      </c>
      <c r="N219" s="11" t="s">
        <v>34</v>
      </c>
      <c r="O219" s="11" t="s">
        <v>35</v>
      </c>
      <c r="P219" s="11"/>
    </row>
    <row r="220" s="2" customFormat="1" ht="150" customHeight="1" spans="1:16">
      <c r="A220" s="26" t="s">
        <v>1634</v>
      </c>
      <c r="B220" s="14">
        <v>1</v>
      </c>
      <c r="C220" s="14" t="s">
        <v>208</v>
      </c>
      <c r="D220" s="14" t="s">
        <v>92</v>
      </c>
      <c r="E220" s="14">
        <v>1</v>
      </c>
      <c r="F220" s="14" t="s">
        <v>1635</v>
      </c>
      <c r="G220" s="11" t="s">
        <v>58</v>
      </c>
      <c r="H220" s="11">
        <v>2025</v>
      </c>
      <c r="I220" s="22">
        <f t="shared" si="36"/>
        <v>17.9</v>
      </c>
      <c r="J220" s="30"/>
      <c r="K220" s="30">
        <v>17.9</v>
      </c>
      <c r="L220" s="30"/>
      <c r="M220" s="11" t="s">
        <v>95</v>
      </c>
      <c r="N220" s="11" t="s">
        <v>34</v>
      </c>
      <c r="O220" s="11" t="s">
        <v>35</v>
      </c>
      <c r="P220" s="11"/>
    </row>
    <row r="221" s="2" customFormat="1" ht="97" customHeight="1" spans="1:16">
      <c r="A221" s="26" t="s">
        <v>1636</v>
      </c>
      <c r="B221" s="14">
        <v>1</v>
      </c>
      <c r="C221" s="14" t="s">
        <v>208</v>
      </c>
      <c r="D221" s="14" t="s">
        <v>92</v>
      </c>
      <c r="E221" s="14">
        <v>1</v>
      </c>
      <c r="F221" s="14" t="s">
        <v>1637</v>
      </c>
      <c r="G221" s="11" t="s">
        <v>179</v>
      </c>
      <c r="H221" s="11">
        <v>2025</v>
      </c>
      <c r="I221" s="22">
        <f t="shared" si="36"/>
        <v>33</v>
      </c>
      <c r="J221" s="30"/>
      <c r="K221" s="30">
        <v>33</v>
      </c>
      <c r="L221" s="30"/>
      <c r="M221" s="11" t="s">
        <v>95</v>
      </c>
      <c r="N221" s="11" t="s">
        <v>34</v>
      </c>
      <c r="O221" s="11" t="s">
        <v>35</v>
      </c>
      <c r="P221" s="11"/>
    </row>
    <row r="222" s="2" customFormat="1" ht="150" customHeight="1" spans="1:16">
      <c r="A222" s="26" t="s">
        <v>1638</v>
      </c>
      <c r="B222" s="14">
        <v>1</v>
      </c>
      <c r="C222" s="14" t="s">
        <v>208</v>
      </c>
      <c r="D222" s="14" t="s">
        <v>92</v>
      </c>
      <c r="E222" s="14">
        <v>1</v>
      </c>
      <c r="F222" s="14" t="s">
        <v>1639</v>
      </c>
      <c r="G222" s="11" t="s">
        <v>32</v>
      </c>
      <c r="H222" s="11">
        <v>2025</v>
      </c>
      <c r="I222" s="22">
        <f t="shared" si="36"/>
        <v>78</v>
      </c>
      <c r="J222" s="30"/>
      <c r="K222" s="30">
        <v>78</v>
      </c>
      <c r="L222" s="30"/>
      <c r="M222" s="11" t="s">
        <v>95</v>
      </c>
      <c r="N222" s="11" t="s">
        <v>34</v>
      </c>
      <c r="O222" s="11" t="s">
        <v>35</v>
      </c>
      <c r="P222" s="11"/>
    </row>
    <row r="223" s="2" customFormat="1" ht="48" customHeight="1" spans="1:16">
      <c r="A223" s="26" t="s">
        <v>1640</v>
      </c>
      <c r="B223" s="11">
        <v>1</v>
      </c>
      <c r="C223" s="11" t="s">
        <v>208</v>
      </c>
      <c r="D223" s="11" t="s">
        <v>92</v>
      </c>
      <c r="E223" s="11">
        <v>1</v>
      </c>
      <c r="F223" s="11" t="s">
        <v>1641</v>
      </c>
      <c r="G223" s="11" t="s">
        <v>185</v>
      </c>
      <c r="H223" s="11">
        <v>2025</v>
      </c>
      <c r="I223" s="22">
        <f t="shared" si="36"/>
        <v>1</v>
      </c>
      <c r="J223" s="22"/>
      <c r="K223" s="22">
        <v>1</v>
      </c>
      <c r="L223" s="22"/>
      <c r="M223" s="11" t="s">
        <v>95</v>
      </c>
      <c r="N223" s="11" t="s">
        <v>34</v>
      </c>
      <c r="O223" s="11" t="s">
        <v>35</v>
      </c>
      <c r="P223" s="11"/>
    </row>
    <row r="224" s="2" customFormat="1" ht="48" customHeight="1" spans="1:16">
      <c r="A224" s="26" t="s">
        <v>1642</v>
      </c>
      <c r="B224" s="11">
        <v>1</v>
      </c>
      <c r="C224" s="11" t="s">
        <v>208</v>
      </c>
      <c r="D224" s="11" t="s">
        <v>92</v>
      </c>
      <c r="E224" s="11">
        <v>1</v>
      </c>
      <c r="F224" s="11" t="s">
        <v>1643</v>
      </c>
      <c r="G224" s="11" t="s">
        <v>425</v>
      </c>
      <c r="H224" s="11">
        <v>2025</v>
      </c>
      <c r="I224" s="22">
        <f t="shared" si="36"/>
        <v>7</v>
      </c>
      <c r="J224" s="22"/>
      <c r="K224" s="22">
        <v>7</v>
      </c>
      <c r="L224" s="22"/>
      <c r="M224" s="11" t="s">
        <v>95</v>
      </c>
      <c r="N224" s="11" t="s">
        <v>34</v>
      </c>
      <c r="O224" s="11" t="s">
        <v>35</v>
      </c>
      <c r="P224" s="11"/>
    </row>
    <row r="225" s="2" customFormat="1" ht="74" customHeight="1" spans="1:16">
      <c r="A225" s="26" t="s">
        <v>1644</v>
      </c>
      <c r="B225" s="11">
        <v>1</v>
      </c>
      <c r="C225" s="11" t="s">
        <v>208</v>
      </c>
      <c r="D225" s="11" t="s">
        <v>92</v>
      </c>
      <c r="E225" s="11">
        <v>1</v>
      </c>
      <c r="F225" s="11" t="s">
        <v>1645</v>
      </c>
      <c r="G225" s="11" t="s">
        <v>165</v>
      </c>
      <c r="H225" s="11">
        <v>2025</v>
      </c>
      <c r="I225" s="22">
        <f t="shared" si="36"/>
        <v>13</v>
      </c>
      <c r="J225" s="22"/>
      <c r="K225" s="22">
        <v>13</v>
      </c>
      <c r="L225" s="22"/>
      <c r="M225" s="11" t="s">
        <v>95</v>
      </c>
      <c r="N225" s="11" t="s">
        <v>34</v>
      </c>
      <c r="O225" s="11" t="s">
        <v>35</v>
      </c>
      <c r="P225" s="11"/>
    </row>
    <row r="226" s="2" customFormat="1" ht="55" customHeight="1" spans="1:16">
      <c r="A226" s="26" t="s">
        <v>1646</v>
      </c>
      <c r="B226" s="11">
        <v>1</v>
      </c>
      <c r="C226" s="11" t="s">
        <v>208</v>
      </c>
      <c r="D226" s="11" t="s">
        <v>92</v>
      </c>
      <c r="E226" s="11">
        <v>1</v>
      </c>
      <c r="F226" s="11" t="s">
        <v>1647</v>
      </c>
      <c r="G226" s="11" t="s">
        <v>173</v>
      </c>
      <c r="H226" s="11">
        <v>2025</v>
      </c>
      <c r="I226" s="22">
        <f t="shared" si="36"/>
        <v>18</v>
      </c>
      <c r="J226" s="22"/>
      <c r="K226" s="22">
        <v>18</v>
      </c>
      <c r="L226" s="22"/>
      <c r="M226" s="11" t="s">
        <v>95</v>
      </c>
      <c r="N226" s="11" t="s">
        <v>34</v>
      </c>
      <c r="O226" s="11" t="s">
        <v>35</v>
      </c>
      <c r="P226" s="11"/>
    </row>
    <row r="227" s="2" customFormat="1" ht="55" customHeight="1" spans="1:16">
      <c r="A227" s="26" t="s">
        <v>1648</v>
      </c>
      <c r="B227" s="11">
        <v>1</v>
      </c>
      <c r="C227" s="11" t="s">
        <v>208</v>
      </c>
      <c r="D227" s="11" t="s">
        <v>92</v>
      </c>
      <c r="E227" s="11">
        <v>1</v>
      </c>
      <c r="F227" s="11" t="s">
        <v>1649</v>
      </c>
      <c r="G227" s="11" t="s">
        <v>176</v>
      </c>
      <c r="H227" s="11">
        <v>2025</v>
      </c>
      <c r="I227" s="22">
        <f t="shared" si="36"/>
        <v>13.6</v>
      </c>
      <c r="J227" s="22"/>
      <c r="K227" s="22">
        <v>13.6</v>
      </c>
      <c r="L227" s="22"/>
      <c r="M227" s="11" t="s">
        <v>95</v>
      </c>
      <c r="N227" s="11" t="s">
        <v>34</v>
      </c>
      <c r="O227" s="11" t="s">
        <v>35</v>
      </c>
      <c r="P227" s="11"/>
    </row>
    <row r="228" s="2" customFormat="1" ht="55" customHeight="1" spans="1:16">
      <c r="A228" s="26" t="s">
        <v>1650</v>
      </c>
      <c r="B228" s="11">
        <v>1</v>
      </c>
      <c r="C228" s="11" t="s">
        <v>208</v>
      </c>
      <c r="D228" s="11" t="s">
        <v>92</v>
      </c>
      <c r="E228" s="11">
        <v>1</v>
      </c>
      <c r="F228" s="11" t="s">
        <v>1651</v>
      </c>
      <c r="G228" s="11" t="s">
        <v>257</v>
      </c>
      <c r="H228" s="11">
        <v>2025</v>
      </c>
      <c r="I228" s="22">
        <f t="shared" si="36"/>
        <v>10</v>
      </c>
      <c r="J228" s="22"/>
      <c r="K228" s="22">
        <v>10</v>
      </c>
      <c r="L228" s="22"/>
      <c r="M228" s="11" t="s">
        <v>95</v>
      </c>
      <c r="N228" s="11" t="s">
        <v>34</v>
      </c>
      <c r="O228" s="11" t="s">
        <v>35</v>
      </c>
      <c r="P228" s="11"/>
    </row>
    <row r="229" s="2" customFormat="1" ht="55" customHeight="1" spans="1:16">
      <c r="A229" s="26" t="s">
        <v>1652</v>
      </c>
      <c r="B229" s="11">
        <v>1</v>
      </c>
      <c r="C229" s="11" t="s">
        <v>208</v>
      </c>
      <c r="D229" s="11" t="s">
        <v>92</v>
      </c>
      <c r="E229" s="11">
        <v>1</v>
      </c>
      <c r="F229" s="11" t="s">
        <v>1653</v>
      </c>
      <c r="G229" s="11" t="s">
        <v>303</v>
      </c>
      <c r="H229" s="11">
        <v>2025</v>
      </c>
      <c r="I229" s="22">
        <f t="shared" si="36"/>
        <v>27</v>
      </c>
      <c r="J229" s="22"/>
      <c r="K229" s="22">
        <v>27</v>
      </c>
      <c r="L229" s="22"/>
      <c r="M229" s="11" t="s">
        <v>95</v>
      </c>
      <c r="N229" s="11" t="s">
        <v>34</v>
      </c>
      <c r="O229" s="11" t="s">
        <v>35</v>
      </c>
      <c r="P229" s="11"/>
    </row>
    <row r="230" s="2" customFormat="1" ht="55" customHeight="1" spans="1:16">
      <c r="A230" s="26" t="s">
        <v>1654</v>
      </c>
      <c r="B230" s="11">
        <v>1</v>
      </c>
      <c r="C230" s="11" t="s">
        <v>208</v>
      </c>
      <c r="D230" s="11" t="s">
        <v>92</v>
      </c>
      <c r="E230" s="11">
        <v>1</v>
      </c>
      <c r="F230" s="11" t="s">
        <v>1655</v>
      </c>
      <c r="G230" s="11" t="s">
        <v>191</v>
      </c>
      <c r="H230" s="11">
        <v>2025</v>
      </c>
      <c r="I230" s="22">
        <f t="shared" si="36"/>
        <v>14.68</v>
      </c>
      <c r="J230" s="22"/>
      <c r="K230" s="22">
        <v>14.68</v>
      </c>
      <c r="L230" s="22"/>
      <c r="M230" s="11" t="s">
        <v>95</v>
      </c>
      <c r="N230" s="11" t="s">
        <v>34</v>
      </c>
      <c r="O230" s="11" t="s">
        <v>35</v>
      </c>
      <c r="P230" s="11"/>
    </row>
    <row r="231" s="2" customFormat="1" ht="84" spans="1:16">
      <c r="A231" s="11" t="s">
        <v>1656</v>
      </c>
      <c r="B231" s="11">
        <v>1</v>
      </c>
      <c r="C231" s="11" t="s">
        <v>24</v>
      </c>
      <c r="D231" s="11" t="s">
        <v>145</v>
      </c>
      <c r="E231" s="11">
        <v>1</v>
      </c>
      <c r="F231" s="11" t="s">
        <v>1657</v>
      </c>
      <c r="G231" s="11" t="s">
        <v>1658</v>
      </c>
      <c r="H231" s="11">
        <v>2025</v>
      </c>
      <c r="I231" s="22">
        <f t="shared" si="36"/>
        <v>200</v>
      </c>
      <c r="J231" s="22"/>
      <c r="K231" s="22">
        <v>200</v>
      </c>
      <c r="L231" s="22"/>
      <c r="M231" s="11" t="s">
        <v>95</v>
      </c>
      <c r="N231" s="11" t="s">
        <v>34</v>
      </c>
      <c r="O231" s="11" t="s">
        <v>35</v>
      </c>
      <c r="P231" s="11"/>
    </row>
    <row r="232" s="3" customFormat="1" ht="39" customHeight="1" spans="1:16">
      <c r="A232" s="26" t="s">
        <v>1659</v>
      </c>
      <c r="B232" s="11"/>
      <c r="C232" s="11" t="s">
        <v>20</v>
      </c>
      <c r="D232" s="11" t="s">
        <v>20</v>
      </c>
      <c r="E232" s="11" t="s">
        <v>20</v>
      </c>
      <c r="F232" s="11" t="s">
        <v>20</v>
      </c>
      <c r="G232" s="11" t="s">
        <v>20</v>
      </c>
      <c r="H232" s="11" t="s">
        <v>20</v>
      </c>
      <c r="I232" s="22">
        <f t="shared" si="36"/>
        <v>0</v>
      </c>
      <c r="J232" s="22">
        <v>0</v>
      </c>
      <c r="K232" s="22"/>
      <c r="L232" s="22"/>
      <c r="M232" s="12" t="s">
        <v>20</v>
      </c>
      <c r="N232" s="12" t="s">
        <v>20</v>
      </c>
      <c r="O232" s="12" t="s">
        <v>20</v>
      </c>
      <c r="P232" s="11"/>
    </row>
    <row r="233" s="3" customFormat="1" ht="39" customHeight="1" spans="1:16">
      <c r="A233" s="26" t="s">
        <v>1661</v>
      </c>
      <c r="B233" s="11"/>
      <c r="C233" s="11" t="s">
        <v>20</v>
      </c>
      <c r="D233" s="11" t="s">
        <v>20</v>
      </c>
      <c r="E233" s="11" t="s">
        <v>20</v>
      </c>
      <c r="F233" s="11" t="s">
        <v>20</v>
      </c>
      <c r="G233" s="11" t="s">
        <v>20</v>
      </c>
      <c r="H233" s="11" t="s">
        <v>20</v>
      </c>
      <c r="I233" s="22">
        <f t="shared" si="36"/>
        <v>0</v>
      </c>
      <c r="J233" s="22">
        <v>0</v>
      </c>
      <c r="K233" s="22"/>
      <c r="L233" s="22"/>
      <c r="M233" s="12" t="s">
        <v>20</v>
      </c>
      <c r="N233" s="12" t="s">
        <v>20</v>
      </c>
      <c r="O233" s="12" t="s">
        <v>20</v>
      </c>
      <c r="P233" s="11"/>
    </row>
    <row r="234" s="3" customFormat="1" ht="39" customHeight="1" spans="1:16">
      <c r="A234" s="26" t="s">
        <v>1663</v>
      </c>
      <c r="B234" s="11"/>
      <c r="C234" s="11" t="s">
        <v>20</v>
      </c>
      <c r="D234" s="11" t="s">
        <v>20</v>
      </c>
      <c r="E234" s="11" t="s">
        <v>20</v>
      </c>
      <c r="F234" s="11" t="s">
        <v>20</v>
      </c>
      <c r="G234" s="11" t="s">
        <v>20</v>
      </c>
      <c r="H234" s="11" t="s">
        <v>20</v>
      </c>
      <c r="I234" s="22">
        <f t="shared" si="36"/>
        <v>0</v>
      </c>
      <c r="J234" s="22">
        <v>0</v>
      </c>
      <c r="K234" s="22">
        <v>0</v>
      </c>
      <c r="L234" s="22">
        <v>0</v>
      </c>
      <c r="M234" s="12" t="s">
        <v>20</v>
      </c>
      <c r="N234" s="12" t="s">
        <v>20</v>
      </c>
      <c r="O234" s="12" t="s">
        <v>20</v>
      </c>
      <c r="P234" s="11"/>
    </row>
    <row r="235" s="3" customFormat="1" ht="39" customHeight="1" spans="1:16">
      <c r="A235" s="26" t="s">
        <v>1665</v>
      </c>
      <c r="B235" s="11">
        <v>0</v>
      </c>
      <c r="C235" s="11" t="s">
        <v>20</v>
      </c>
      <c r="D235" s="11" t="s">
        <v>20</v>
      </c>
      <c r="E235" s="11" t="s">
        <v>20</v>
      </c>
      <c r="F235" s="11" t="s">
        <v>20</v>
      </c>
      <c r="G235" s="11" t="s">
        <v>20</v>
      </c>
      <c r="H235" s="11" t="s">
        <v>20</v>
      </c>
      <c r="I235" s="22">
        <f t="shared" si="36"/>
        <v>0</v>
      </c>
      <c r="J235" s="22">
        <v>0</v>
      </c>
      <c r="K235" s="22">
        <v>0</v>
      </c>
      <c r="L235" s="22">
        <v>0</v>
      </c>
      <c r="M235" s="12" t="s">
        <v>20</v>
      </c>
      <c r="N235" s="12" t="s">
        <v>20</v>
      </c>
      <c r="O235" s="12" t="s">
        <v>20</v>
      </c>
      <c r="P235" s="11"/>
    </row>
    <row r="236" s="3" customFormat="1" ht="39" customHeight="1" spans="1:16">
      <c r="A236" s="26" t="s">
        <v>1666</v>
      </c>
      <c r="B236" s="11">
        <f>SUM(B237:B244)</f>
        <v>8</v>
      </c>
      <c r="C236" s="11" t="s">
        <v>20</v>
      </c>
      <c r="D236" s="11" t="s">
        <v>20</v>
      </c>
      <c r="E236" s="11" t="s">
        <v>20</v>
      </c>
      <c r="F236" s="11" t="s">
        <v>20</v>
      </c>
      <c r="G236" s="11" t="s">
        <v>20</v>
      </c>
      <c r="H236" s="11" t="s">
        <v>20</v>
      </c>
      <c r="I236" s="11">
        <f t="shared" si="36"/>
        <v>2250</v>
      </c>
      <c r="J236" s="11">
        <f>SUM(J237:J244)</f>
        <v>1850</v>
      </c>
      <c r="K236" s="11">
        <f>SUM(K237:K244)</f>
        <v>400</v>
      </c>
      <c r="L236" s="11">
        <f>SUM(L237:L244)</f>
        <v>0</v>
      </c>
      <c r="M236" s="12" t="s">
        <v>20</v>
      </c>
      <c r="N236" s="12" t="s">
        <v>20</v>
      </c>
      <c r="O236" s="12" t="s">
        <v>20</v>
      </c>
      <c r="P236" s="11"/>
    </row>
    <row r="237" s="4" customFormat="1" ht="54" customHeight="1" spans="1:16">
      <c r="A237" s="11" t="s">
        <v>1811</v>
      </c>
      <c r="B237" s="11">
        <v>1</v>
      </c>
      <c r="C237" s="11" t="s">
        <v>24</v>
      </c>
      <c r="D237" s="11" t="s">
        <v>74</v>
      </c>
      <c r="E237" s="11">
        <v>1</v>
      </c>
      <c r="F237" s="11" t="s">
        <v>1793</v>
      </c>
      <c r="G237" s="11" t="s">
        <v>159</v>
      </c>
      <c r="H237" s="11">
        <v>2025</v>
      </c>
      <c r="I237" s="22">
        <f t="shared" si="36"/>
        <v>500</v>
      </c>
      <c r="J237" s="22">
        <v>500</v>
      </c>
      <c r="K237" s="22"/>
      <c r="L237" s="22"/>
      <c r="M237" s="11" t="s">
        <v>1669</v>
      </c>
      <c r="N237" s="11" t="s">
        <v>34</v>
      </c>
      <c r="O237" s="11" t="s">
        <v>35</v>
      </c>
      <c r="P237" s="11"/>
    </row>
    <row r="238" s="4" customFormat="1" ht="54" customHeight="1" spans="1:16">
      <c r="A238" s="11" t="s">
        <v>1812</v>
      </c>
      <c r="B238" s="11">
        <v>1</v>
      </c>
      <c r="C238" s="11" t="s">
        <v>24</v>
      </c>
      <c r="D238" s="11" t="s">
        <v>74</v>
      </c>
      <c r="E238" s="11">
        <v>1</v>
      </c>
      <c r="F238" s="11" t="s">
        <v>1793</v>
      </c>
      <c r="G238" s="11" t="s">
        <v>168</v>
      </c>
      <c r="H238" s="11">
        <v>2025</v>
      </c>
      <c r="I238" s="22">
        <f t="shared" ref="I238:I246" si="37">J238+K238+L238</f>
        <v>100</v>
      </c>
      <c r="J238" s="22">
        <v>100</v>
      </c>
      <c r="K238" s="22"/>
      <c r="L238" s="22"/>
      <c r="M238" s="11" t="s">
        <v>1669</v>
      </c>
      <c r="N238" s="11" t="s">
        <v>34</v>
      </c>
      <c r="O238" s="11" t="s">
        <v>35</v>
      </c>
      <c r="P238" s="11"/>
    </row>
    <row r="239" s="4" customFormat="1" ht="54" customHeight="1" spans="1:16">
      <c r="A239" s="11" t="s">
        <v>1813</v>
      </c>
      <c r="B239" s="11">
        <v>1</v>
      </c>
      <c r="C239" s="11" t="s">
        <v>24</v>
      </c>
      <c r="D239" s="11" t="s">
        <v>74</v>
      </c>
      <c r="E239" s="11">
        <v>1</v>
      </c>
      <c r="F239" s="11" t="s">
        <v>1793</v>
      </c>
      <c r="G239" s="11" t="s">
        <v>191</v>
      </c>
      <c r="H239" s="11">
        <v>2025</v>
      </c>
      <c r="I239" s="22">
        <f t="shared" si="37"/>
        <v>100</v>
      </c>
      <c r="J239" s="22">
        <v>100</v>
      </c>
      <c r="K239" s="22"/>
      <c r="L239" s="22"/>
      <c r="M239" s="11" t="s">
        <v>1669</v>
      </c>
      <c r="N239" s="11" t="s">
        <v>34</v>
      </c>
      <c r="O239" s="11" t="s">
        <v>35</v>
      </c>
      <c r="P239" s="11"/>
    </row>
    <row r="240" s="4" customFormat="1" ht="54" customHeight="1" spans="1:16">
      <c r="A240" s="11" t="s">
        <v>1814</v>
      </c>
      <c r="B240" s="11">
        <v>1</v>
      </c>
      <c r="C240" s="11" t="s">
        <v>24</v>
      </c>
      <c r="D240" s="11" t="s">
        <v>74</v>
      </c>
      <c r="E240" s="11">
        <v>1</v>
      </c>
      <c r="F240" s="11" t="s">
        <v>1793</v>
      </c>
      <c r="G240" s="11" t="s">
        <v>194</v>
      </c>
      <c r="H240" s="11">
        <v>2025</v>
      </c>
      <c r="I240" s="22">
        <f t="shared" si="37"/>
        <v>100</v>
      </c>
      <c r="J240" s="22">
        <v>100</v>
      </c>
      <c r="K240" s="22"/>
      <c r="L240" s="22"/>
      <c r="M240" s="11" t="s">
        <v>1669</v>
      </c>
      <c r="N240" s="11" t="s">
        <v>34</v>
      </c>
      <c r="O240" s="11" t="s">
        <v>35</v>
      </c>
      <c r="P240" s="11"/>
    </row>
    <row r="241" s="4" customFormat="1" ht="54" customHeight="1" spans="1:16">
      <c r="A241" s="11" t="s">
        <v>1815</v>
      </c>
      <c r="B241" s="11">
        <v>1</v>
      </c>
      <c r="C241" s="11" t="s">
        <v>24</v>
      </c>
      <c r="D241" s="11" t="s">
        <v>74</v>
      </c>
      <c r="E241" s="11">
        <v>1</v>
      </c>
      <c r="F241" s="11" t="s">
        <v>1793</v>
      </c>
      <c r="G241" s="11" t="s">
        <v>168</v>
      </c>
      <c r="H241" s="11">
        <v>2025</v>
      </c>
      <c r="I241" s="22">
        <f t="shared" si="37"/>
        <v>100</v>
      </c>
      <c r="J241" s="22">
        <v>100</v>
      </c>
      <c r="K241" s="22"/>
      <c r="L241" s="22"/>
      <c r="M241" s="11" t="s">
        <v>1669</v>
      </c>
      <c r="N241" s="11" t="s">
        <v>34</v>
      </c>
      <c r="O241" s="11" t="s">
        <v>35</v>
      </c>
      <c r="P241" s="11"/>
    </row>
    <row r="242" s="4" customFormat="1" ht="54" customHeight="1" spans="1:16">
      <c r="A242" s="11" t="s">
        <v>1816</v>
      </c>
      <c r="B242" s="11">
        <v>1</v>
      </c>
      <c r="C242" s="11" t="s">
        <v>24</v>
      </c>
      <c r="D242" s="11" t="s">
        <v>74</v>
      </c>
      <c r="E242" s="11">
        <v>1</v>
      </c>
      <c r="F242" s="11" t="s">
        <v>1793</v>
      </c>
      <c r="G242" s="11" t="s">
        <v>162</v>
      </c>
      <c r="H242" s="11">
        <v>2025</v>
      </c>
      <c r="I242" s="22">
        <f t="shared" si="37"/>
        <v>100</v>
      </c>
      <c r="J242" s="22">
        <v>100</v>
      </c>
      <c r="K242" s="22"/>
      <c r="L242" s="22"/>
      <c r="M242" s="11" t="s">
        <v>1669</v>
      </c>
      <c r="N242" s="11" t="s">
        <v>34</v>
      </c>
      <c r="O242" s="11" t="s">
        <v>35</v>
      </c>
      <c r="P242" s="11"/>
    </row>
    <row r="243" s="4" customFormat="1" ht="108" spans="1:16">
      <c r="A243" s="27" t="s">
        <v>1806</v>
      </c>
      <c r="B243" s="11">
        <v>1</v>
      </c>
      <c r="C243" s="11" t="s">
        <v>24</v>
      </c>
      <c r="D243" s="11" t="s">
        <v>786</v>
      </c>
      <c r="E243" s="11">
        <v>6</v>
      </c>
      <c r="F243" s="11" t="s">
        <v>1807</v>
      </c>
      <c r="G243" s="11" t="s">
        <v>159</v>
      </c>
      <c r="H243" s="11">
        <v>2025</v>
      </c>
      <c r="I243" s="22">
        <f t="shared" si="37"/>
        <v>850</v>
      </c>
      <c r="J243" s="22">
        <v>850</v>
      </c>
      <c r="K243" s="22"/>
      <c r="L243" s="22"/>
      <c r="M243" s="11" t="s">
        <v>788</v>
      </c>
      <c r="N243" s="11" t="s">
        <v>34</v>
      </c>
      <c r="O243" s="11" t="s">
        <v>35</v>
      </c>
      <c r="P243" s="11"/>
    </row>
    <row r="244" s="4" customFormat="1" ht="32" customHeight="1" spans="1:16">
      <c r="A244" s="11" t="s">
        <v>1808</v>
      </c>
      <c r="B244" s="11">
        <v>1</v>
      </c>
      <c r="C244" s="11" t="s">
        <v>24</v>
      </c>
      <c r="D244" s="11" t="s">
        <v>74</v>
      </c>
      <c r="E244" s="11">
        <v>6</v>
      </c>
      <c r="F244" s="11" t="s">
        <v>1817</v>
      </c>
      <c r="G244" s="11" t="s">
        <v>1810</v>
      </c>
      <c r="H244" s="11">
        <v>2025</v>
      </c>
      <c r="I244" s="22">
        <f t="shared" si="37"/>
        <v>400</v>
      </c>
      <c r="J244" s="22"/>
      <c r="K244" s="22">
        <v>400</v>
      </c>
      <c r="L244" s="22"/>
      <c r="M244" s="22" t="s">
        <v>350</v>
      </c>
      <c r="N244" s="11" t="s">
        <v>34</v>
      </c>
      <c r="O244" s="11" t="s">
        <v>35</v>
      </c>
      <c r="P244" s="11"/>
    </row>
    <row r="245" s="3" customFormat="1" ht="39" customHeight="1" spans="1:16">
      <c r="A245" s="28" t="s">
        <v>1818</v>
      </c>
      <c r="B245" s="10">
        <f>B246+B247+B267+B268</f>
        <v>40</v>
      </c>
      <c r="C245" s="10" t="s">
        <v>20</v>
      </c>
      <c r="D245" s="10" t="s">
        <v>20</v>
      </c>
      <c r="E245" s="10" t="s">
        <v>20</v>
      </c>
      <c r="F245" s="10" t="s">
        <v>20</v>
      </c>
      <c r="G245" s="10" t="s">
        <v>20</v>
      </c>
      <c r="H245" s="10" t="s">
        <v>20</v>
      </c>
      <c r="I245" s="20">
        <f t="shared" si="37"/>
        <v>14290</v>
      </c>
      <c r="J245" s="20">
        <f t="shared" ref="I245:L245" si="38">J246+J247+J267+J268</f>
        <v>2850</v>
      </c>
      <c r="K245" s="20">
        <f t="shared" si="38"/>
        <v>11440</v>
      </c>
      <c r="L245" s="20">
        <f t="shared" si="38"/>
        <v>0</v>
      </c>
      <c r="M245" s="10" t="s">
        <v>20</v>
      </c>
      <c r="N245" s="10" t="s">
        <v>20</v>
      </c>
      <c r="O245" s="10" t="s">
        <v>20</v>
      </c>
      <c r="P245" s="10"/>
    </row>
    <row r="246" s="3" customFormat="1" ht="39" customHeight="1" spans="1:16">
      <c r="A246" s="26" t="s">
        <v>1819</v>
      </c>
      <c r="B246" s="11"/>
      <c r="C246" s="11" t="s">
        <v>20</v>
      </c>
      <c r="D246" s="11" t="s">
        <v>20</v>
      </c>
      <c r="E246" s="11" t="s">
        <v>20</v>
      </c>
      <c r="F246" s="11" t="s">
        <v>20</v>
      </c>
      <c r="G246" s="11" t="s">
        <v>20</v>
      </c>
      <c r="H246" s="11" t="s">
        <v>20</v>
      </c>
      <c r="I246" s="22">
        <f t="shared" si="37"/>
        <v>0</v>
      </c>
      <c r="J246" s="22">
        <v>0</v>
      </c>
      <c r="K246" s="22"/>
      <c r="L246" s="22"/>
      <c r="M246" s="12" t="s">
        <v>20</v>
      </c>
      <c r="N246" s="12" t="s">
        <v>20</v>
      </c>
      <c r="O246" s="12" t="s">
        <v>20</v>
      </c>
      <c r="P246" s="11"/>
    </row>
    <row r="247" s="3" customFormat="1" ht="39" customHeight="1" spans="1:16">
      <c r="A247" s="11" t="s">
        <v>1844</v>
      </c>
      <c r="B247" s="11">
        <f>SUM(B248:B266)</f>
        <v>19</v>
      </c>
      <c r="C247" s="11" t="s">
        <v>20</v>
      </c>
      <c r="D247" s="11" t="s">
        <v>20</v>
      </c>
      <c r="E247" s="11" t="s">
        <v>20</v>
      </c>
      <c r="F247" s="11" t="s">
        <v>20</v>
      </c>
      <c r="G247" s="11" t="s">
        <v>20</v>
      </c>
      <c r="H247" s="11" t="s">
        <v>20</v>
      </c>
      <c r="I247" s="22">
        <f t="shared" ref="I247:L247" si="39">SUM(I248:I266)</f>
        <v>10240</v>
      </c>
      <c r="J247" s="22">
        <f t="shared" si="39"/>
        <v>0</v>
      </c>
      <c r="K247" s="22">
        <f t="shared" si="39"/>
        <v>10240</v>
      </c>
      <c r="L247" s="22">
        <f t="shared" si="39"/>
        <v>0</v>
      </c>
      <c r="M247" s="12" t="s">
        <v>20</v>
      </c>
      <c r="N247" s="12" t="s">
        <v>20</v>
      </c>
      <c r="O247" s="12" t="s">
        <v>20</v>
      </c>
      <c r="P247" s="11"/>
    </row>
    <row r="248" s="4" customFormat="1" ht="38" customHeight="1" spans="1:16">
      <c r="A248" s="11" t="s">
        <v>3725</v>
      </c>
      <c r="B248" s="11">
        <v>1</v>
      </c>
      <c r="C248" s="11" t="s">
        <v>24</v>
      </c>
      <c r="D248" s="11" t="s">
        <v>1790</v>
      </c>
      <c r="E248" s="29">
        <v>31</v>
      </c>
      <c r="F248" s="11" t="s">
        <v>1851</v>
      </c>
      <c r="G248" s="29" t="s">
        <v>32</v>
      </c>
      <c r="H248" s="11">
        <v>2025</v>
      </c>
      <c r="I248" s="22">
        <f t="shared" ref="I248:I268" si="40">J248+K248+L248</f>
        <v>930</v>
      </c>
      <c r="J248" s="22"/>
      <c r="K248" s="22">
        <v>930</v>
      </c>
      <c r="L248" s="22"/>
      <c r="M248" s="11" t="s">
        <v>33</v>
      </c>
      <c r="N248" s="11" t="s">
        <v>34</v>
      </c>
      <c r="O248" s="11" t="s">
        <v>35</v>
      </c>
      <c r="P248" s="11"/>
    </row>
    <row r="249" s="4" customFormat="1" ht="38" customHeight="1" spans="1:16">
      <c r="A249" s="11" t="s">
        <v>3726</v>
      </c>
      <c r="B249" s="11">
        <v>1</v>
      </c>
      <c r="C249" s="11" t="s">
        <v>24</v>
      </c>
      <c r="D249" s="11" t="s">
        <v>1790</v>
      </c>
      <c r="E249" s="29">
        <v>18</v>
      </c>
      <c r="F249" s="11" t="s">
        <v>1853</v>
      </c>
      <c r="G249" s="29" t="s">
        <v>257</v>
      </c>
      <c r="H249" s="11">
        <v>2025</v>
      </c>
      <c r="I249" s="22">
        <f t="shared" si="40"/>
        <v>540</v>
      </c>
      <c r="J249" s="22"/>
      <c r="K249" s="22">
        <v>540</v>
      </c>
      <c r="L249" s="22"/>
      <c r="M249" s="11" t="s">
        <v>33</v>
      </c>
      <c r="N249" s="11" t="s">
        <v>34</v>
      </c>
      <c r="O249" s="11" t="s">
        <v>35</v>
      </c>
      <c r="P249" s="11"/>
    </row>
    <row r="250" s="4" customFormat="1" ht="38" customHeight="1" spans="1:16">
      <c r="A250" s="11" t="s">
        <v>3727</v>
      </c>
      <c r="B250" s="11">
        <v>1</v>
      </c>
      <c r="C250" s="11" t="s">
        <v>24</v>
      </c>
      <c r="D250" s="11" t="s">
        <v>1790</v>
      </c>
      <c r="E250" s="29">
        <v>8</v>
      </c>
      <c r="F250" s="11" t="s">
        <v>1855</v>
      </c>
      <c r="G250" s="29" t="s">
        <v>185</v>
      </c>
      <c r="H250" s="11">
        <v>2025</v>
      </c>
      <c r="I250" s="22">
        <f t="shared" si="40"/>
        <v>240</v>
      </c>
      <c r="J250" s="22"/>
      <c r="K250" s="22">
        <v>240</v>
      </c>
      <c r="L250" s="22"/>
      <c r="M250" s="11" t="s">
        <v>33</v>
      </c>
      <c r="N250" s="11" t="s">
        <v>34</v>
      </c>
      <c r="O250" s="11" t="s">
        <v>35</v>
      </c>
      <c r="P250" s="11"/>
    </row>
    <row r="251" s="4" customFormat="1" ht="38" customHeight="1" spans="1:16">
      <c r="A251" s="11" t="s">
        <v>3728</v>
      </c>
      <c r="B251" s="11">
        <v>1</v>
      </c>
      <c r="C251" s="11" t="s">
        <v>24</v>
      </c>
      <c r="D251" s="11" t="s">
        <v>1790</v>
      </c>
      <c r="E251" s="29">
        <v>14</v>
      </c>
      <c r="F251" s="11" t="s">
        <v>1857</v>
      </c>
      <c r="G251" s="29" t="s">
        <v>425</v>
      </c>
      <c r="H251" s="11">
        <v>2025</v>
      </c>
      <c r="I251" s="22">
        <f t="shared" si="40"/>
        <v>420</v>
      </c>
      <c r="J251" s="22"/>
      <c r="K251" s="22">
        <v>420</v>
      </c>
      <c r="L251" s="22"/>
      <c r="M251" s="11" t="s">
        <v>33</v>
      </c>
      <c r="N251" s="11" t="s">
        <v>34</v>
      </c>
      <c r="O251" s="11" t="s">
        <v>35</v>
      </c>
      <c r="P251" s="11"/>
    </row>
    <row r="252" s="4" customFormat="1" ht="38" customHeight="1" spans="1:16">
      <c r="A252" s="11" t="s">
        <v>3729</v>
      </c>
      <c r="B252" s="11">
        <v>1</v>
      </c>
      <c r="C252" s="11" t="s">
        <v>24</v>
      </c>
      <c r="D252" s="11" t="s">
        <v>1790</v>
      </c>
      <c r="E252" s="29">
        <v>10</v>
      </c>
      <c r="F252" s="11" t="s">
        <v>3730</v>
      </c>
      <c r="G252" s="29" t="s">
        <v>191</v>
      </c>
      <c r="H252" s="11">
        <v>2025</v>
      </c>
      <c r="I252" s="22">
        <f t="shared" si="40"/>
        <v>300</v>
      </c>
      <c r="J252" s="22"/>
      <c r="K252" s="22">
        <v>300</v>
      </c>
      <c r="L252" s="22"/>
      <c r="M252" s="11" t="s">
        <v>33</v>
      </c>
      <c r="N252" s="11" t="s">
        <v>34</v>
      </c>
      <c r="O252" s="11" t="s">
        <v>35</v>
      </c>
      <c r="P252" s="11"/>
    </row>
    <row r="253" s="4" customFormat="1" ht="38" customHeight="1" spans="1:16">
      <c r="A253" s="11" t="s">
        <v>3731</v>
      </c>
      <c r="B253" s="11">
        <v>1</v>
      </c>
      <c r="C253" s="11" t="s">
        <v>24</v>
      </c>
      <c r="D253" s="11" t="s">
        <v>1790</v>
      </c>
      <c r="E253" s="29">
        <v>29</v>
      </c>
      <c r="F253" s="11" t="s">
        <v>3732</v>
      </c>
      <c r="G253" s="29" t="s">
        <v>168</v>
      </c>
      <c r="H253" s="11">
        <v>2025</v>
      </c>
      <c r="I253" s="22">
        <f t="shared" si="40"/>
        <v>870</v>
      </c>
      <c r="J253" s="22"/>
      <c r="K253" s="22">
        <v>870</v>
      </c>
      <c r="L253" s="22"/>
      <c r="M253" s="11" t="s">
        <v>33</v>
      </c>
      <c r="N253" s="11" t="s">
        <v>34</v>
      </c>
      <c r="O253" s="11" t="s">
        <v>35</v>
      </c>
      <c r="P253" s="11"/>
    </row>
    <row r="254" s="4" customFormat="1" ht="38" customHeight="1" spans="1:16">
      <c r="A254" s="11" t="s">
        <v>3733</v>
      </c>
      <c r="B254" s="11">
        <v>1</v>
      </c>
      <c r="C254" s="11" t="s">
        <v>24</v>
      </c>
      <c r="D254" s="11" t="s">
        <v>1790</v>
      </c>
      <c r="E254" s="29">
        <v>27</v>
      </c>
      <c r="F254" s="11" t="s">
        <v>1863</v>
      </c>
      <c r="G254" s="29" t="s">
        <v>159</v>
      </c>
      <c r="H254" s="11">
        <v>2025</v>
      </c>
      <c r="I254" s="22">
        <f t="shared" si="40"/>
        <v>810</v>
      </c>
      <c r="J254" s="22"/>
      <c r="K254" s="22">
        <v>810</v>
      </c>
      <c r="L254" s="22"/>
      <c r="M254" s="11" t="s">
        <v>33</v>
      </c>
      <c r="N254" s="11" t="s">
        <v>34</v>
      </c>
      <c r="O254" s="11" t="s">
        <v>35</v>
      </c>
      <c r="P254" s="11"/>
    </row>
    <row r="255" s="4" customFormat="1" ht="38" customHeight="1" spans="1:16">
      <c r="A255" s="11" t="s">
        <v>3734</v>
      </c>
      <c r="B255" s="11">
        <v>1</v>
      </c>
      <c r="C255" s="11" t="s">
        <v>24</v>
      </c>
      <c r="D255" s="11" t="s">
        <v>1790</v>
      </c>
      <c r="E255" s="29">
        <v>29</v>
      </c>
      <c r="F255" s="11" t="s">
        <v>3732</v>
      </c>
      <c r="G255" s="29" t="s">
        <v>194</v>
      </c>
      <c r="H255" s="11">
        <v>2025</v>
      </c>
      <c r="I255" s="22">
        <f t="shared" si="40"/>
        <v>870</v>
      </c>
      <c r="J255" s="22"/>
      <c r="K255" s="22">
        <v>870</v>
      </c>
      <c r="L255" s="22"/>
      <c r="M255" s="11" t="s">
        <v>33</v>
      </c>
      <c r="N255" s="11" t="s">
        <v>34</v>
      </c>
      <c r="O255" s="11" t="s">
        <v>35</v>
      </c>
      <c r="P255" s="11"/>
    </row>
    <row r="256" s="4" customFormat="1" ht="38" customHeight="1" spans="1:16">
      <c r="A256" s="11" t="s">
        <v>3735</v>
      </c>
      <c r="B256" s="11">
        <v>1</v>
      </c>
      <c r="C256" s="11" t="s">
        <v>24</v>
      </c>
      <c r="D256" s="11" t="s">
        <v>1790</v>
      </c>
      <c r="E256" s="29">
        <v>21</v>
      </c>
      <c r="F256" s="11" t="s">
        <v>1867</v>
      </c>
      <c r="G256" s="29" t="s">
        <v>179</v>
      </c>
      <c r="H256" s="11">
        <v>2025</v>
      </c>
      <c r="I256" s="22">
        <f t="shared" si="40"/>
        <v>630</v>
      </c>
      <c r="J256" s="22"/>
      <c r="K256" s="22">
        <v>630</v>
      </c>
      <c r="L256" s="22"/>
      <c r="M256" s="11" t="s">
        <v>33</v>
      </c>
      <c r="N256" s="11" t="s">
        <v>34</v>
      </c>
      <c r="O256" s="11" t="s">
        <v>35</v>
      </c>
      <c r="P256" s="11"/>
    </row>
    <row r="257" s="4" customFormat="1" ht="38" customHeight="1" spans="1:16">
      <c r="A257" s="11" t="s">
        <v>3736</v>
      </c>
      <c r="B257" s="11">
        <v>1</v>
      </c>
      <c r="C257" s="11" t="s">
        <v>24</v>
      </c>
      <c r="D257" s="11" t="s">
        <v>1790</v>
      </c>
      <c r="E257" s="29">
        <v>28</v>
      </c>
      <c r="F257" s="11" t="s">
        <v>1869</v>
      </c>
      <c r="G257" s="29" t="s">
        <v>229</v>
      </c>
      <c r="H257" s="11">
        <v>2025</v>
      </c>
      <c r="I257" s="22">
        <f t="shared" si="40"/>
        <v>840</v>
      </c>
      <c r="J257" s="22"/>
      <c r="K257" s="22">
        <v>840</v>
      </c>
      <c r="L257" s="22"/>
      <c r="M257" s="11" t="s">
        <v>33</v>
      </c>
      <c r="N257" s="11" t="s">
        <v>34</v>
      </c>
      <c r="O257" s="11" t="s">
        <v>35</v>
      </c>
      <c r="P257" s="11"/>
    </row>
    <row r="258" s="4" customFormat="1" ht="38" customHeight="1" spans="1:16">
      <c r="A258" s="11" t="s">
        <v>3737</v>
      </c>
      <c r="B258" s="11">
        <v>1</v>
      </c>
      <c r="C258" s="11" t="s">
        <v>24</v>
      </c>
      <c r="D258" s="11" t="s">
        <v>1790</v>
      </c>
      <c r="E258" s="29">
        <v>14</v>
      </c>
      <c r="F258" s="11" t="s">
        <v>1857</v>
      </c>
      <c r="G258" s="29" t="s">
        <v>165</v>
      </c>
      <c r="H258" s="11">
        <v>2025</v>
      </c>
      <c r="I258" s="22">
        <f t="shared" si="40"/>
        <v>420</v>
      </c>
      <c r="J258" s="22"/>
      <c r="K258" s="22">
        <v>420</v>
      </c>
      <c r="L258" s="22"/>
      <c r="M258" s="11" t="s">
        <v>33</v>
      </c>
      <c r="N258" s="11" t="s">
        <v>34</v>
      </c>
      <c r="O258" s="11" t="s">
        <v>35</v>
      </c>
      <c r="P258" s="11"/>
    </row>
    <row r="259" s="4" customFormat="1" ht="38" customHeight="1" spans="1:16">
      <c r="A259" s="11" t="s">
        <v>3738</v>
      </c>
      <c r="B259" s="11">
        <v>1</v>
      </c>
      <c r="C259" s="11" t="s">
        <v>24</v>
      </c>
      <c r="D259" s="11" t="s">
        <v>1790</v>
      </c>
      <c r="E259" s="29">
        <v>11</v>
      </c>
      <c r="F259" s="11" t="s">
        <v>1859</v>
      </c>
      <c r="G259" s="29" t="s">
        <v>182</v>
      </c>
      <c r="H259" s="11">
        <v>2025</v>
      </c>
      <c r="I259" s="22">
        <f t="shared" si="40"/>
        <v>330</v>
      </c>
      <c r="J259" s="22"/>
      <c r="K259" s="22">
        <v>330</v>
      </c>
      <c r="L259" s="22"/>
      <c r="M259" s="11" t="s">
        <v>33</v>
      </c>
      <c r="N259" s="11" t="s">
        <v>34</v>
      </c>
      <c r="O259" s="11" t="s">
        <v>35</v>
      </c>
      <c r="P259" s="11"/>
    </row>
    <row r="260" s="4" customFormat="1" ht="38" customHeight="1" spans="1:16">
      <c r="A260" s="11" t="s">
        <v>3739</v>
      </c>
      <c r="B260" s="11">
        <v>1</v>
      </c>
      <c r="C260" s="11" t="s">
        <v>24</v>
      </c>
      <c r="D260" s="11" t="s">
        <v>1790</v>
      </c>
      <c r="E260" s="29">
        <v>18</v>
      </c>
      <c r="F260" s="11" t="s">
        <v>1853</v>
      </c>
      <c r="G260" s="29" t="s">
        <v>188</v>
      </c>
      <c r="H260" s="11">
        <v>2025</v>
      </c>
      <c r="I260" s="22">
        <f t="shared" si="40"/>
        <v>540</v>
      </c>
      <c r="J260" s="22"/>
      <c r="K260" s="22">
        <v>540</v>
      </c>
      <c r="L260" s="22"/>
      <c r="M260" s="11" t="s">
        <v>33</v>
      </c>
      <c r="N260" s="11" t="s">
        <v>34</v>
      </c>
      <c r="O260" s="11" t="s">
        <v>35</v>
      </c>
      <c r="P260" s="11"/>
    </row>
    <row r="261" s="4" customFormat="1" ht="38" customHeight="1" spans="1:16">
      <c r="A261" s="11" t="s">
        <v>3740</v>
      </c>
      <c r="B261" s="11">
        <v>1</v>
      </c>
      <c r="C261" s="11" t="s">
        <v>24</v>
      </c>
      <c r="D261" s="11" t="s">
        <v>1790</v>
      </c>
      <c r="E261" s="29">
        <v>10</v>
      </c>
      <c r="F261" s="11" t="s">
        <v>3730</v>
      </c>
      <c r="G261" s="29" t="s">
        <v>176</v>
      </c>
      <c r="H261" s="11">
        <v>2025</v>
      </c>
      <c r="I261" s="22">
        <f t="shared" si="40"/>
        <v>300</v>
      </c>
      <c r="J261" s="22"/>
      <c r="K261" s="22">
        <v>300</v>
      </c>
      <c r="L261" s="22"/>
      <c r="M261" s="11" t="s">
        <v>33</v>
      </c>
      <c r="N261" s="11" t="s">
        <v>34</v>
      </c>
      <c r="O261" s="11" t="s">
        <v>35</v>
      </c>
      <c r="P261" s="11"/>
    </row>
    <row r="262" s="4" customFormat="1" ht="38" customHeight="1" spans="1:16">
      <c r="A262" s="11" t="s">
        <v>3741</v>
      </c>
      <c r="B262" s="11">
        <v>1</v>
      </c>
      <c r="C262" s="11" t="s">
        <v>24</v>
      </c>
      <c r="D262" s="11" t="s">
        <v>1790</v>
      </c>
      <c r="E262" s="29">
        <v>16</v>
      </c>
      <c r="F262" s="11" t="s">
        <v>3742</v>
      </c>
      <c r="G262" s="29" t="s">
        <v>173</v>
      </c>
      <c r="H262" s="11">
        <v>2025</v>
      </c>
      <c r="I262" s="22">
        <f t="shared" si="40"/>
        <v>480</v>
      </c>
      <c r="J262" s="22"/>
      <c r="K262" s="22">
        <v>480</v>
      </c>
      <c r="L262" s="22"/>
      <c r="M262" s="11" t="s">
        <v>33</v>
      </c>
      <c r="N262" s="11" t="s">
        <v>34</v>
      </c>
      <c r="O262" s="11" t="s">
        <v>35</v>
      </c>
      <c r="P262" s="11"/>
    </row>
    <row r="263" s="4" customFormat="1" ht="38" customHeight="1" spans="1:16">
      <c r="A263" s="11" t="s">
        <v>3743</v>
      </c>
      <c r="B263" s="11">
        <v>1</v>
      </c>
      <c r="C263" s="11" t="s">
        <v>24</v>
      </c>
      <c r="D263" s="11" t="s">
        <v>1790</v>
      </c>
      <c r="E263" s="29">
        <v>13</v>
      </c>
      <c r="F263" s="11" t="s">
        <v>3744</v>
      </c>
      <c r="G263" s="29" t="s">
        <v>162</v>
      </c>
      <c r="H263" s="11">
        <v>2025</v>
      </c>
      <c r="I263" s="22">
        <f t="shared" si="40"/>
        <v>390</v>
      </c>
      <c r="J263" s="22"/>
      <c r="K263" s="22">
        <v>390</v>
      </c>
      <c r="L263" s="22"/>
      <c r="M263" s="11" t="s">
        <v>33</v>
      </c>
      <c r="N263" s="11" t="s">
        <v>34</v>
      </c>
      <c r="O263" s="11" t="s">
        <v>35</v>
      </c>
      <c r="P263" s="11"/>
    </row>
    <row r="264" s="4" customFormat="1" ht="38" customHeight="1" spans="1:16">
      <c r="A264" s="11" t="s">
        <v>3745</v>
      </c>
      <c r="B264" s="11">
        <v>1</v>
      </c>
      <c r="C264" s="11" t="s">
        <v>24</v>
      </c>
      <c r="D264" s="11" t="s">
        <v>1790</v>
      </c>
      <c r="E264" s="29">
        <v>20</v>
      </c>
      <c r="F264" s="11" t="s">
        <v>1878</v>
      </c>
      <c r="G264" s="29" t="s">
        <v>58</v>
      </c>
      <c r="H264" s="11">
        <v>2025</v>
      </c>
      <c r="I264" s="22">
        <f t="shared" si="40"/>
        <v>600</v>
      </c>
      <c r="J264" s="22"/>
      <c r="K264" s="22">
        <v>600</v>
      </c>
      <c r="L264" s="22"/>
      <c r="M264" s="11" t="s">
        <v>33</v>
      </c>
      <c r="N264" s="11" t="s">
        <v>34</v>
      </c>
      <c r="O264" s="11" t="s">
        <v>35</v>
      </c>
      <c r="P264" s="11"/>
    </row>
    <row r="265" s="4" customFormat="1" ht="38" customHeight="1" spans="1:16">
      <c r="A265" s="11" t="s">
        <v>3746</v>
      </c>
      <c r="B265" s="11">
        <v>1</v>
      </c>
      <c r="C265" s="11" t="s">
        <v>24</v>
      </c>
      <c r="D265" s="11" t="s">
        <v>1790</v>
      </c>
      <c r="E265" s="29">
        <v>11</v>
      </c>
      <c r="F265" s="11" t="s">
        <v>1859</v>
      </c>
      <c r="G265" s="29" t="s">
        <v>303</v>
      </c>
      <c r="H265" s="11">
        <v>2025</v>
      </c>
      <c r="I265" s="22">
        <f t="shared" si="40"/>
        <v>330</v>
      </c>
      <c r="J265" s="22"/>
      <c r="K265" s="22">
        <v>330</v>
      </c>
      <c r="L265" s="22"/>
      <c r="M265" s="11" t="s">
        <v>33</v>
      </c>
      <c r="N265" s="11" t="s">
        <v>34</v>
      </c>
      <c r="O265" s="11" t="s">
        <v>35</v>
      </c>
      <c r="P265" s="11"/>
    </row>
    <row r="266" s="2" customFormat="1" ht="51" customHeight="1" spans="1:16">
      <c r="A266" s="11" t="s">
        <v>1848</v>
      </c>
      <c r="B266" s="11">
        <v>1</v>
      </c>
      <c r="C266" s="11" t="s">
        <v>24</v>
      </c>
      <c r="D266" s="11" t="s">
        <v>60</v>
      </c>
      <c r="E266" s="11">
        <v>5</v>
      </c>
      <c r="F266" s="11" t="s">
        <v>1849</v>
      </c>
      <c r="G266" s="11" t="s">
        <v>280</v>
      </c>
      <c r="H266" s="11">
        <v>2025</v>
      </c>
      <c r="I266" s="22">
        <f t="shared" si="40"/>
        <v>400</v>
      </c>
      <c r="J266" s="22"/>
      <c r="K266" s="22">
        <v>400</v>
      </c>
      <c r="L266" s="22"/>
      <c r="M266" s="12" t="s">
        <v>63</v>
      </c>
      <c r="N266" s="12" t="s">
        <v>34</v>
      </c>
      <c r="O266" s="12" t="s">
        <v>35</v>
      </c>
      <c r="P266" s="11"/>
    </row>
    <row r="267" s="3" customFormat="1" ht="39" customHeight="1" spans="1:16">
      <c r="A267" s="11" t="s">
        <v>1880</v>
      </c>
      <c r="B267" s="11"/>
      <c r="C267" s="11" t="s">
        <v>20</v>
      </c>
      <c r="D267" s="11" t="s">
        <v>20</v>
      </c>
      <c r="E267" s="11" t="s">
        <v>20</v>
      </c>
      <c r="F267" s="11" t="s">
        <v>20</v>
      </c>
      <c r="G267" s="11" t="s">
        <v>20</v>
      </c>
      <c r="H267" s="11" t="s">
        <v>20</v>
      </c>
      <c r="I267" s="22">
        <f t="shared" si="40"/>
        <v>0</v>
      </c>
      <c r="J267" s="22"/>
      <c r="K267" s="22"/>
      <c r="L267" s="22"/>
      <c r="M267" s="12" t="s">
        <v>20</v>
      </c>
      <c r="N267" s="12" t="s">
        <v>20</v>
      </c>
      <c r="O267" s="12" t="s">
        <v>20</v>
      </c>
      <c r="P267" s="11"/>
    </row>
    <row r="268" s="3" customFormat="1" ht="39" customHeight="1" spans="1:16">
      <c r="A268" s="11" t="s">
        <v>1902</v>
      </c>
      <c r="B268" s="11">
        <f>SUM(B269:B289)</f>
        <v>21</v>
      </c>
      <c r="C268" s="11" t="s">
        <v>20</v>
      </c>
      <c r="D268" s="11" t="s">
        <v>20</v>
      </c>
      <c r="E268" s="11" t="s">
        <v>20</v>
      </c>
      <c r="F268" s="11" t="s">
        <v>20</v>
      </c>
      <c r="G268" s="11" t="s">
        <v>20</v>
      </c>
      <c r="H268" s="11" t="s">
        <v>20</v>
      </c>
      <c r="I268" s="11">
        <f t="shared" si="40"/>
        <v>4050</v>
      </c>
      <c r="J268" s="11">
        <f>SUM(J269:J289)</f>
        <v>2850</v>
      </c>
      <c r="K268" s="11">
        <f>SUM(K269:K289)</f>
        <v>1200</v>
      </c>
      <c r="L268" s="11">
        <f>SUM(L269:L289)</f>
        <v>0</v>
      </c>
      <c r="M268" s="12" t="s">
        <v>20</v>
      </c>
      <c r="N268" s="12" t="s">
        <v>20</v>
      </c>
      <c r="O268" s="12" t="s">
        <v>20</v>
      </c>
      <c r="P268" s="11"/>
    </row>
    <row r="269" s="4" customFormat="1" ht="36" customHeight="1" spans="1:16">
      <c r="A269" s="11" t="s">
        <v>2575</v>
      </c>
      <c r="B269" s="11">
        <v>1</v>
      </c>
      <c r="C269" s="11" t="s">
        <v>24</v>
      </c>
      <c r="D269" s="11" t="s">
        <v>1790</v>
      </c>
      <c r="E269" s="11">
        <v>2</v>
      </c>
      <c r="F269" s="11" t="s">
        <v>2605</v>
      </c>
      <c r="G269" s="11" t="s">
        <v>194</v>
      </c>
      <c r="H269" s="11">
        <v>2025</v>
      </c>
      <c r="I269" s="22">
        <f t="shared" ref="I269:I304" si="41">J269+K269+L269</f>
        <v>100</v>
      </c>
      <c r="J269" s="22">
        <v>100</v>
      </c>
      <c r="K269" s="22"/>
      <c r="L269" s="22"/>
      <c r="M269" s="11" t="s">
        <v>350</v>
      </c>
      <c r="N269" s="11" t="s">
        <v>34</v>
      </c>
      <c r="O269" s="11" t="s">
        <v>35</v>
      </c>
      <c r="P269" s="11"/>
    </row>
    <row r="270" s="4" customFormat="1" ht="36" customHeight="1" spans="1:16">
      <c r="A270" s="11" t="s">
        <v>2577</v>
      </c>
      <c r="B270" s="11">
        <v>1</v>
      </c>
      <c r="C270" s="11" t="s">
        <v>24</v>
      </c>
      <c r="D270" s="11" t="s">
        <v>1790</v>
      </c>
      <c r="E270" s="11">
        <v>2</v>
      </c>
      <c r="F270" s="11" t="s">
        <v>2605</v>
      </c>
      <c r="G270" s="11" t="s">
        <v>191</v>
      </c>
      <c r="H270" s="11">
        <v>2025</v>
      </c>
      <c r="I270" s="22">
        <f t="shared" si="41"/>
        <v>100</v>
      </c>
      <c r="J270" s="22">
        <v>100</v>
      </c>
      <c r="K270" s="22"/>
      <c r="L270" s="22"/>
      <c r="M270" s="11" t="s">
        <v>350</v>
      </c>
      <c r="N270" s="11" t="s">
        <v>34</v>
      </c>
      <c r="O270" s="11" t="s">
        <v>35</v>
      </c>
      <c r="P270" s="11"/>
    </row>
    <row r="271" s="4" customFormat="1" ht="36" customHeight="1" spans="1:16">
      <c r="A271" s="11" t="s">
        <v>2579</v>
      </c>
      <c r="B271" s="11">
        <v>1</v>
      </c>
      <c r="C271" s="11" t="s">
        <v>24</v>
      </c>
      <c r="D271" s="11" t="s">
        <v>1790</v>
      </c>
      <c r="E271" s="11">
        <v>2</v>
      </c>
      <c r="F271" s="11" t="s">
        <v>2605</v>
      </c>
      <c r="G271" s="11" t="s">
        <v>159</v>
      </c>
      <c r="H271" s="11">
        <v>2025</v>
      </c>
      <c r="I271" s="22">
        <f t="shared" si="41"/>
        <v>100</v>
      </c>
      <c r="J271" s="22">
        <v>100</v>
      </c>
      <c r="K271" s="22"/>
      <c r="L271" s="22"/>
      <c r="M271" s="11" t="s">
        <v>350</v>
      </c>
      <c r="N271" s="11" t="s">
        <v>34</v>
      </c>
      <c r="O271" s="11" t="s">
        <v>35</v>
      </c>
      <c r="P271" s="11"/>
    </row>
    <row r="272" s="4" customFormat="1" ht="36" customHeight="1" spans="1:16">
      <c r="A272" s="11" t="s">
        <v>2599</v>
      </c>
      <c r="B272" s="11">
        <v>1</v>
      </c>
      <c r="C272" s="11" t="s">
        <v>24</v>
      </c>
      <c r="D272" s="11" t="s">
        <v>1790</v>
      </c>
      <c r="E272" s="11">
        <v>3</v>
      </c>
      <c r="F272" s="11" t="s">
        <v>3494</v>
      </c>
      <c r="G272" s="11" t="s">
        <v>188</v>
      </c>
      <c r="H272" s="11">
        <v>2025</v>
      </c>
      <c r="I272" s="22">
        <f t="shared" si="41"/>
        <v>150</v>
      </c>
      <c r="J272" s="22">
        <v>150</v>
      </c>
      <c r="K272" s="22"/>
      <c r="L272" s="22"/>
      <c r="M272" s="11" t="s">
        <v>350</v>
      </c>
      <c r="N272" s="11" t="s">
        <v>34</v>
      </c>
      <c r="O272" s="11" t="s">
        <v>35</v>
      </c>
      <c r="P272" s="11"/>
    </row>
    <row r="273" s="4" customFormat="1" ht="36" customHeight="1" spans="1:16">
      <c r="A273" s="11" t="s">
        <v>2580</v>
      </c>
      <c r="B273" s="11">
        <v>1</v>
      </c>
      <c r="C273" s="11" t="s">
        <v>24</v>
      </c>
      <c r="D273" s="11" t="s">
        <v>1790</v>
      </c>
      <c r="E273" s="11">
        <v>2</v>
      </c>
      <c r="F273" s="11" t="s">
        <v>2605</v>
      </c>
      <c r="G273" s="11" t="s">
        <v>185</v>
      </c>
      <c r="H273" s="11">
        <v>2025</v>
      </c>
      <c r="I273" s="22">
        <f t="shared" si="41"/>
        <v>100</v>
      </c>
      <c r="J273" s="22">
        <v>100</v>
      </c>
      <c r="K273" s="22"/>
      <c r="L273" s="22"/>
      <c r="M273" s="11" t="s">
        <v>350</v>
      </c>
      <c r="N273" s="11" t="s">
        <v>34</v>
      </c>
      <c r="O273" s="11" t="s">
        <v>35</v>
      </c>
      <c r="P273" s="11"/>
    </row>
    <row r="274" s="4" customFormat="1" ht="36" customHeight="1" spans="1:16">
      <c r="A274" s="11" t="s">
        <v>2582</v>
      </c>
      <c r="B274" s="11">
        <v>1</v>
      </c>
      <c r="C274" s="11" t="s">
        <v>24</v>
      </c>
      <c r="D274" s="11" t="s">
        <v>1790</v>
      </c>
      <c r="E274" s="11">
        <v>2</v>
      </c>
      <c r="F274" s="11" t="s">
        <v>2605</v>
      </c>
      <c r="G274" s="11" t="s">
        <v>32</v>
      </c>
      <c r="H274" s="11">
        <v>2025</v>
      </c>
      <c r="I274" s="22">
        <f t="shared" si="41"/>
        <v>100</v>
      </c>
      <c r="J274" s="22">
        <v>100</v>
      </c>
      <c r="K274" s="22"/>
      <c r="L274" s="22"/>
      <c r="M274" s="11" t="s">
        <v>350</v>
      </c>
      <c r="N274" s="11" t="s">
        <v>34</v>
      </c>
      <c r="O274" s="11" t="s">
        <v>35</v>
      </c>
      <c r="P274" s="11"/>
    </row>
    <row r="275" s="4" customFormat="1" ht="36" customHeight="1" spans="1:16">
      <c r="A275" s="11" t="s">
        <v>2600</v>
      </c>
      <c r="B275" s="11">
        <v>1</v>
      </c>
      <c r="C275" s="11" t="s">
        <v>24</v>
      </c>
      <c r="D275" s="11" t="s">
        <v>1790</v>
      </c>
      <c r="E275" s="11">
        <v>3</v>
      </c>
      <c r="F275" s="11" t="s">
        <v>3494</v>
      </c>
      <c r="G275" s="11" t="s">
        <v>229</v>
      </c>
      <c r="H275" s="11">
        <v>2025</v>
      </c>
      <c r="I275" s="22">
        <f t="shared" si="41"/>
        <v>150</v>
      </c>
      <c r="J275" s="22">
        <v>150</v>
      </c>
      <c r="K275" s="22"/>
      <c r="L275" s="22"/>
      <c r="M275" s="11" t="s">
        <v>350</v>
      </c>
      <c r="N275" s="11" t="s">
        <v>34</v>
      </c>
      <c r="O275" s="11" t="s">
        <v>35</v>
      </c>
      <c r="P275" s="11"/>
    </row>
    <row r="276" s="4" customFormat="1" ht="36" customHeight="1" spans="1:16">
      <c r="A276" s="11" t="s">
        <v>2583</v>
      </c>
      <c r="B276" s="11">
        <v>1</v>
      </c>
      <c r="C276" s="11" t="s">
        <v>24</v>
      </c>
      <c r="D276" s="11" t="s">
        <v>1790</v>
      </c>
      <c r="E276" s="11">
        <v>2</v>
      </c>
      <c r="F276" s="11" t="s">
        <v>2605</v>
      </c>
      <c r="G276" s="11" t="s">
        <v>165</v>
      </c>
      <c r="H276" s="11">
        <v>2025</v>
      </c>
      <c r="I276" s="22">
        <f t="shared" si="41"/>
        <v>100</v>
      </c>
      <c r="J276" s="22">
        <v>100</v>
      </c>
      <c r="K276" s="22"/>
      <c r="L276" s="22"/>
      <c r="M276" s="11" t="s">
        <v>350</v>
      </c>
      <c r="N276" s="11" t="s">
        <v>34</v>
      </c>
      <c r="O276" s="11" t="s">
        <v>35</v>
      </c>
      <c r="P276" s="11"/>
    </row>
    <row r="277" s="4" customFormat="1" ht="36" customHeight="1" spans="1:16">
      <c r="A277" s="11" t="s">
        <v>2602</v>
      </c>
      <c r="B277" s="11">
        <v>1</v>
      </c>
      <c r="C277" s="11" t="s">
        <v>24</v>
      </c>
      <c r="D277" s="11" t="s">
        <v>1790</v>
      </c>
      <c r="E277" s="11">
        <v>3</v>
      </c>
      <c r="F277" s="11" t="s">
        <v>3494</v>
      </c>
      <c r="G277" s="11" t="s">
        <v>168</v>
      </c>
      <c r="H277" s="11">
        <v>2025</v>
      </c>
      <c r="I277" s="22">
        <f t="shared" si="41"/>
        <v>150</v>
      </c>
      <c r="J277" s="22">
        <v>150</v>
      </c>
      <c r="K277" s="22"/>
      <c r="L277" s="22"/>
      <c r="M277" s="11" t="s">
        <v>350</v>
      </c>
      <c r="N277" s="11" t="s">
        <v>34</v>
      </c>
      <c r="O277" s="11" t="s">
        <v>35</v>
      </c>
      <c r="P277" s="11"/>
    </row>
    <row r="278" s="4" customFormat="1" ht="36" customHeight="1" spans="1:16">
      <c r="A278" s="11" t="s">
        <v>2584</v>
      </c>
      <c r="B278" s="11">
        <v>1</v>
      </c>
      <c r="C278" s="11" t="s">
        <v>24</v>
      </c>
      <c r="D278" s="11" t="s">
        <v>1790</v>
      </c>
      <c r="E278" s="11">
        <v>2</v>
      </c>
      <c r="F278" s="11" t="s">
        <v>2605</v>
      </c>
      <c r="G278" s="11" t="s">
        <v>162</v>
      </c>
      <c r="H278" s="11">
        <v>2025</v>
      </c>
      <c r="I278" s="22">
        <f t="shared" si="41"/>
        <v>100</v>
      </c>
      <c r="J278" s="22">
        <v>100</v>
      </c>
      <c r="K278" s="22"/>
      <c r="L278" s="22"/>
      <c r="M278" s="11" t="s">
        <v>350</v>
      </c>
      <c r="N278" s="11" t="s">
        <v>34</v>
      </c>
      <c r="O278" s="11" t="s">
        <v>35</v>
      </c>
      <c r="P278" s="11"/>
    </row>
    <row r="279" s="4" customFormat="1" ht="36" customHeight="1" spans="1:16">
      <c r="A279" s="11" t="s">
        <v>2585</v>
      </c>
      <c r="B279" s="11">
        <v>1</v>
      </c>
      <c r="C279" s="11" t="s">
        <v>24</v>
      </c>
      <c r="D279" s="11" t="s">
        <v>1790</v>
      </c>
      <c r="E279" s="11">
        <v>2</v>
      </c>
      <c r="F279" s="11" t="s">
        <v>2605</v>
      </c>
      <c r="G279" s="11" t="s">
        <v>303</v>
      </c>
      <c r="H279" s="11">
        <v>2025</v>
      </c>
      <c r="I279" s="22">
        <f t="shared" si="41"/>
        <v>100</v>
      </c>
      <c r="J279" s="22">
        <v>100</v>
      </c>
      <c r="K279" s="22"/>
      <c r="L279" s="22"/>
      <c r="M279" s="11" t="s">
        <v>350</v>
      </c>
      <c r="N279" s="11" t="s">
        <v>34</v>
      </c>
      <c r="O279" s="11" t="s">
        <v>35</v>
      </c>
      <c r="P279" s="11"/>
    </row>
    <row r="280" s="4" customFormat="1" ht="36" customHeight="1" spans="1:16">
      <c r="A280" s="11" t="s">
        <v>2603</v>
      </c>
      <c r="B280" s="11">
        <v>1</v>
      </c>
      <c r="C280" s="11" t="s">
        <v>24</v>
      </c>
      <c r="D280" s="11" t="s">
        <v>1790</v>
      </c>
      <c r="E280" s="11">
        <v>3</v>
      </c>
      <c r="F280" s="11" t="s">
        <v>3494</v>
      </c>
      <c r="G280" s="11" t="s">
        <v>179</v>
      </c>
      <c r="H280" s="11">
        <v>2025</v>
      </c>
      <c r="I280" s="22">
        <f t="shared" si="41"/>
        <v>150</v>
      </c>
      <c r="J280" s="22">
        <v>150</v>
      </c>
      <c r="K280" s="22"/>
      <c r="L280" s="22"/>
      <c r="M280" s="11" t="s">
        <v>350</v>
      </c>
      <c r="N280" s="11" t="s">
        <v>34</v>
      </c>
      <c r="O280" s="11" t="s">
        <v>35</v>
      </c>
      <c r="P280" s="11"/>
    </row>
    <row r="281" s="4" customFormat="1" ht="36" customHeight="1" spans="1:16">
      <c r="A281" s="11" t="s">
        <v>2586</v>
      </c>
      <c r="B281" s="11">
        <v>1</v>
      </c>
      <c r="C281" s="11" t="s">
        <v>24</v>
      </c>
      <c r="D281" s="11" t="s">
        <v>1790</v>
      </c>
      <c r="E281" s="11">
        <v>2</v>
      </c>
      <c r="F281" s="11" t="s">
        <v>2605</v>
      </c>
      <c r="G281" s="11" t="s">
        <v>182</v>
      </c>
      <c r="H281" s="11">
        <v>2025</v>
      </c>
      <c r="I281" s="22">
        <f t="shared" si="41"/>
        <v>100</v>
      </c>
      <c r="J281" s="22">
        <v>100</v>
      </c>
      <c r="K281" s="22"/>
      <c r="L281" s="22"/>
      <c r="M281" s="11" t="s">
        <v>350</v>
      </c>
      <c r="N281" s="11" t="s">
        <v>34</v>
      </c>
      <c r="O281" s="11" t="s">
        <v>35</v>
      </c>
      <c r="P281" s="11"/>
    </row>
    <row r="282" s="4" customFormat="1" ht="36" customHeight="1" spans="1:16">
      <c r="A282" s="11" t="s">
        <v>2587</v>
      </c>
      <c r="B282" s="11">
        <v>1</v>
      </c>
      <c r="C282" s="11" t="s">
        <v>24</v>
      </c>
      <c r="D282" s="11" t="s">
        <v>1790</v>
      </c>
      <c r="E282" s="11">
        <v>2</v>
      </c>
      <c r="F282" s="11" t="s">
        <v>2605</v>
      </c>
      <c r="G282" s="11" t="s">
        <v>58</v>
      </c>
      <c r="H282" s="11">
        <v>2025</v>
      </c>
      <c r="I282" s="22">
        <f t="shared" si="41"/>
        <v>100</v>
      </c>
      <c r="J282" s="22">
        <v>100</v>
      </c>
      <c r="K282" s="22"/>
      <c r="L282" s="22"/>
      <c r="M282" s="11" t="s">
        <v>350</v>
      </c>
      <c r="N282" s="11" t="s">
        <v>34</v>
      </c>
      <c r="O282" s="11" t="s">
        <v>35</v>
      </c>
      <c r="P282" s="11"/>
    </row>
    <row r="283" s="4" customFormat="1" ht="36" customHeight="1" spans="1:16">
      <c r="A283" s="11" t="s">
        <v>2589</v>
      </c>
      <c r="B283" s="11">
        <v>1</v>
      </c>
      <c r="C283" s="11" t="s">
        <v>24</v>
      </c>
      <c r="D283" s="11" t="s">
        <v>1790</v>
      </c>
      <c r="E283" s="11">
        <v>2</v>
      </c>
      <c r="F283" s="11" t="s">
        <v>2605</v>
      </c>
      <c r="G283" s="11" t="s">
        <v>173</v>
      </c>
      <c r="H283" s="11">
        <v>2025</v>
      </c>
      <c r="I283" s="22">
        <f t="shared" si="41"/>
        <v>100</v>
      </c>
      <c r="J283" s="22">
        <v>100</v>
      </c>
      <c r="K283" s="22"/>
      <c r="L283" s="22"/>
      <c r="M283" s="11" t="s">
        <v>350</v>
      </c>
      <c r="N283" s="11" t="s">
        <v>34</v>
      </c>
      <c r="O283" s="11" t="s">
        <v>35</v>
      </c>
      <c r="P283" s="11"/>
    </row>
    <row r="284" s="4" customFormat="1" ht="36" customHeight="1" spans="1:16">
      <c r="A284" s="11" t="s">
        <v>2590</v>
      </c>
      <c r="B284" s="11">
        <v>1</v>
      </c>
      <c r="C284" s="11" t="s">
        <v>24</v>
      </c>
      <c r="D284" s="11" t="s">
        <v>1790</v>
      </c>
      <c r="E284" s="11">
        <v>2</v>
      </c>
      <c r="F284" s="11" t="s">
        <v>2605</v>
      </c>
      <c r="G284" s="11" t="s">
        <v>176</v>
      </c>
      <c r="H284" s="11">
        <v>2025</v>
      </c>
      <c r="I284" s="22">
        <f t="shared" si="41"/>
        <v>100</v>
      </c>
      <c r="J284" s="22">
        <v>100</v>
      </c>
      <c r="K284" s="22"/>
      <c r="L284" s="22"/>
      <c r="M284" s="11" t="s">
        <v>350</v>
      </c>
      <c r="N284" s="11" t="s">
        <v>34</v>
      </c>
      <c r="O284" s="11" t="s">
        <v>35</v>
      </c>
      <c r="P284" s="11"/>
    </row>
    <row r="285" s="4" customFormat="1" ht="36" customHeight="1" spans="1:16">
      <c r="A285" s="11" t="s">
        <v>2591</v>
      </c>
      <c r="B285" s="11">
        <v>1</v>
      </c>
      <c r="C285" s="11" t="s">
        <v>24</v>
      </c>
      <c r="D285" s="11" t="s">
        <v>1790</v>
      </c>
      <c r="E285" s="11">
        <v>2</v>
      </c>
      <c r="F285" s="11" t="s">
        <v>2605</v>
      </c>
      <c r="G285" s="11" t="s">
        <v>425</v>
      </c>
      <c r="H285" s="11">
        <v>2025</v>
      </c>
      <c r="I285" s="22">
        <f t="shared" si="41"/>
        <v>100</v>
      </c>
      <c r="J285" s="22">
        <v>100</v>
      </c>
      <c r="K285" s="22"/>
      <c r="L285" s="22"/>
      <c r="M285" s="11" t="s">
        <v>350</v>
      </c>
      <c r="N285" s="11" t="s">
        <v>34</v>
      </c>
      <c r="O285" s="11" t="s">
        <v>35</v>
      </c>
      <c r="P285" s="11"/>
    </row>
    <row r="286" s="4" customFormat="1" ht="36" customHeight="1" spans="1:16">
      <c r="A286" s="11" t="s">
        <v>2592</v>
      </c>
      <c r="B286" s="11">
        <v>1</v>
      </c>
      <c r="C286" s="11" t="s">
        <v>24</v>
      </c>
      <c r="D286" s="11" t="s">
        <v>1790</v>
      </c>
      <c r="E286" s="11">
        <v>3</v>
      </c>
      <c r="F286" s="11" t="s">
        <v>3493</v>
      </c>
      <c r="G286" s="11" t="s">
        <v>257</v>
      </c>
      <c r="H286" s="11">
        <v>2025</v>
      </c>
      <c r="I286" s="22">
        <f t="shared" si="41"/>
        <v>150</v>
      </c>
      <c r="J286" s="22">
        <v>150</v>
      </c>
      <c r="K286" s="22"/>
      <c r="L286" s="22"/>
      <c r="M286" s="11" t="s">
        <v>350</v>
      </c>
      <c r="N286" s="11" t="s">
        <v>34</v>
      </c>
      <c r="O286" s="11" t="s">
        <v>35</v>
      </c>
      <c r="P286" s="11"/>
    </row>
    <row r="287" s="4" customFormat="1" ht="89" customHeight="1" spans="1:16">
      <c r="A287" s="11" t="s">
        <v>2593</v>
      </c>
      <c r="B287" s="11">
        <v>1</v>
      </c>
      <c r="C287" s="11" t="s">
        <v>24</v>
      </c>
      <c r="D287" s="11" t="s">
        <v>1790</v>
      </c>
      <c r="E287" s="11">
        <v>8</v>
      </c>
      <c r="F287" s="11" t="s">
        <v>2594</v>
      </c>
      <c r="G287" s="11" t="s">
        <v>280</v>
      </c>
      <c r="H287" s="11">
        <v>2025</v>
      </c>
      <c r="I287" s="22">
        <f t="shared" si="41"/>
        <v>800</v>
      </c>
      <c r="J287" s="22">
        <v>800</v>
      </c>
      <c r="K287" s="11"/>
      <c r="L287" s="22"/>
      <c r="M287" s="11" t="s">
        <v>63</v>
      </c>
      <c r="N287" s="11" t="s">
        <v>34</v>
      </c>
      <c r="O287" s="11" t="s">
        <v>35</v>
      </c>
      <c r="P287" s="11"/>
    </row>
    <row r="288" s="4" customFormat="1" ht="36" customHeight="1" spans="1:16">
      <c r="A288" s="11" t="s">
        <v>2604</v>
      </c>
      <c r="B288" s="11">
        <v>1</v>
      </c>
      <c r="C288" s="11" t="s">
        <v>24</v>
      </c>
      <c r="D288" s="11" t="s">
        <v>1790</v>
      </c>
      <c r="E288" s="11">
        <v>2</v>
      </c>
      <c r="F288" s="11" t="s">
        <v>2605</v>
      </c>
      <c r="G288" s="11" t="s">
        <v>194</v>
      </c>
      <c r="H288" s="11">
        <v>2025</v>
      </c>
      <c r="I288" s="22">
        <f t="shared" si="41"/>
        <v>600</v>
      </c>
      <c r="J288" s="22"/>
      <c r="K288" s="22">
        <v>600</v>
      </c>
      <c r="L288" s="22"/>
      <c r="M288" s="11" t="s">
        <v>350</v>
      </c>
      <c r="N288" s="11" t="s">
        <v>34</v>
      </c>
      <c r="O288" s="11" t="s">
        <v>35</v>
      </c>
      <c r="P288" s="11"/>
    </row>
    <row r="289" s="4" customFormat="1" ht="36" customHeight="1" spans="1:16">
      <c r="A289" s="11" t="s">
        <v>2606</v>
      </c>
      <c r="B289" s="11">
        <v>1</v>
      </c>
      <c r="C289" s="11" t="s">
        <v>24</v>
      </c>
      <c r="D289" s="11" t="s">
        <v>1790</v>
      </c>
      <c r="E289" s="11">
        <v>4</v>
      </c>
      <c r="F289" s="11" t="s">
        <v>2607</v>
      </c>
      <c r="G289" s="11" t="s">
        <v>179</v>
      </c>
      <c r="H289" s="11">
        <v>2025</v>
      </c>
      <c r="I289" s="22">
        <f t="shared" si="41"/>
        <v>600</v>
      </c>
      <c r="J289" s="22"/>
      <c r="K289" s="22">
        <v>600</v>
      </c>
      <c r="L289" s="22"/>
      <c r="M289" s="11" t="s">
        <v>350</v>
      </c>
      <c r="N289" s="11" t="s">
        <v>34</v>
      </c>
      <c r="O289" s="11" t="s">
        <v>35</v>
      </c>
      <c r="P289" s="11"/>
    </row>
    <row r="290" s="3" customFormat="1" ht="39" customHeight="1" spans="1:16">
      <c r="A290" s="10" t="s">
        <v>2608</v>
      </c>
      <c r="B290" s="10">
        <f>B291+B292+B293+B294+B300+B301</f>
        <v>5</v>
      </c>
      <c r="C290" s="10" t="s">
        <v>20</v>
      </c>
      <c r="D290" s="10" t="s">
        <v>20</v>
      </c>
      <c r="E290" s="10" t="s">
        <v>20</v>
      </c>
      <c r="F290" s="10" t="s">
        <v>20</v>
      </c>
      <c r="G290" s="10" t="s">
        <v>20</v>
      </c>
      <c r="H290" s="10" t="s">
        <v>20</v>
      </c>
      <c r="I290" s="20">
        <f t="shared" si="41"/>
        <v>1000</v>
      </c>
      <c r="J290" s="20">
        <f t="shared" ref="I290:L290" si="42">J291+J292+J293+J294+J300+J301</f>
        <v>0</v>
      </c>
      <c r="K290" s="20">
        <f t="shared" si="42"/>
        <v>1000</v>
      </c>
      <c r="L290" s="20">
        <f t="shared" si="42"/>
        <v>0</v>
      </c>
      <c r="M290" s="10" t="s">
        <v>20</v>
      </c>
      <c r="N290" s="10"/>
      <c r="O290" s="10"/>
      <c r="P290" s="10"/>
    </row>
    <row r="291" s="3" customFormat="1" ht="39" customHeight="1" spans="1:16">
      <c r="A291" s="26" t="s">
        <v>2609</v>
      </c>
      <c r="B291" s="11"/>
      <c r="C291" s="11" t="s">
        <v>20</v>
      </c>
      <c r="D291" s="11" t="s">
        <v>20</v>
      </c>
      <c r="E291" s="11" t="s">
        <v>20</v>
      </c>
      <c r="F291" s="11" t="s">
        <v>20</v>
      </c>
      <c r="G291" s="11" t="s">
        <v>20</v>
      </c>
      <c r="H291" s="11" t="s">
        <v>20</v>
      </c>
      <c r="I291" s="22">
        <f t="shared" si="41"/>
        <v>0</v>
      </c>
      <c r="J291" s="22">
        <v>0</v>
      </c>
      <c r="K291" s="22"/>
      <c r="L291" s="22"/>
      <c r="M291" s="12" t="s">
        <v>20</v>
      </c>
      <c r="N291" s="12" t="s">
        <v>20</v>
      </c>
      <c r="O291" s="12" t="s">
        <v>20</v>
      </c>
      <c r="P291" s="11"/>
    </row>
    <row r="292" s="3" customFormat="1" ht="39" customHeight="1" spans="1:16">
      <c r="A292" s="26" t="s">
        <v>2610</v>
      </c>
      <c r="B292" s="11"/>
      <c r="C292" s="11" t="s">
        <v>20</v>
      </c>
      <c r="D292" s="11" t="s">
        <v>20</v>
      </c>
      <c r="E292" s="11" t="s">
        <v>20</v>
      </c>
      <c r="F292" s="11" t="s">
        <v>20</v>
      </c>
      <c r="G292" s="11" t="s">
        <v>20</v>
      </c>
      <c r="H292" s="11" t="s">
        <v>20</v>
      </c>
      <c r="I292" s="22">
        <f t="shared" si="41"/>
        <v>0</v>
      </c>
      <c r="J292" s="22">
        <v>0</v>
      </c>
      <c r="K292" s="22"/>
      <c r="L292" s="22"/>
      <c r="M292" s="12" t="s">
        <v>20</v>
      </c>
      <c r="N292" s="12" t="s">
        <v>20</v>
      </c>
      <c r="O292" s="12" t="s">
        <v>20</v>
      </c>
      <c r="P292" s="11"/>
    </row>
    <row r="293" s="3" customFormat="1" ht="39" customHeight="1" spans="1:16">
      <c r="A293" s="26" t="s">
        <v>2614</v>
      </c>
      <c r="B293" s="11"/>
      <c r="C293" s="11" t="s">
        <v>20</v>
      </c>
      <c r="D293" s="11" t="s">
        <v>20</v>
      </c>
      <c r="E293" s="11" t="s">
        <v>20</v>
      </c>
      <c r="F293" s="11" t="s">
        <v>20</v>
      </c>
      <c r="G293" s="11" t="s">
        <v>20</v>
      </c>
      <c r="H293" s="11" t="s">
        <v>20</v>
      </c>
      <c r="I293" s="22">
        <f t="shared" si="41"/>
        <v>0</v>
      </c>
      <c r="J293" s="22">
        <v>0</v>
      </c>
      <c r="K293" s="22"/>
      <c r="L293" s="22"/>
      <c r="M293" s="12" t="s">
        <v>20</v>
      </c>
      <c r="N293" s="12" t="s">
        <v>20</v>
      </c>
      <c r="O293" s="12" t="s">
        <v>20</v>
      </c>
      <c r="P293" s="11"/>
    </row>
    <row r="294" s="3" customFormat="1" ht="39" customHeight="1" spans="1:16">
      <c r="A294" s="26" t="s">
        <v>2615</v>
      </c>
      <c r="B294" s="11">
        <f>B295+B296+B297+B298+B299</f>
        <v>5</v>
      </c>
      <c r="C294" s="11" t="s">
        <v>20</v>
      </c>
      <c r="D294" s="11" t="s">
        <v>20</v>
      </c>
      <c r="E294" s="11" t="s">
        <v>20</v>
      </c>
      <c r="F294" s="11" t="s">
        <v>20</v>
      </c>
      <c r="G294" s="11" t="s">
        <v>20</v>
      </c>
      <c r="H294" s="11" t="s">
        <v>20</v>
      </c>
      <c r="I294" s="11">
        <f t="shared" si="41"/>
        <v>1000</v>
      </c>
      <c r="J294" s="11">
        <f>J295+J296+J297+J298+J299</f>
        <v>0</v>
      </c>
      <c r="K294" s="11">
        <f>K295+K296+K297+K298+K299</f>
        <v>1000</v>
      </c>
      <c r="L294" s="11">
        <f>L295+L296+L297+L298+L299</f>
        <v>0</v>
      </c>
      <c r="M294" s="12" t="s">
        <v>20</v>
      </c>
      <c r="N294" s="12" t="s">
        <v>20</v>
      </c>
      <c r="O294" s="12" t="s">
        <v>20</v>
      </c>
      <c r="P294" s="11"/>
    </row>
    <row r="295" s="4" customFormat="1" ht="46" customHeight="1" spans="1:16">
      <c r="A295" s="11" t="s">
        <v>2620</v>
      </c>
      <c r="B295" s="11">
        <v>1</v>
      </c>
      <c r="C295" s="11" t="s">
        <v>24</v>
      </c>
      <c r="D295" s="11" t="s">
        <v>245</v>
      </c>
      <c r="E295" s="11">
        <v>1</v>
      </c>
      <c r="F295" s="11" t="s">
        <v>2621</v>
      </c>
      <c r="G295" s="11" t="s">
        <v>229</v>
      </c>
      <c r="H295" s="11">
        <v>2025</v>
      </c>
      <c r="I295" s="22">
        <f t="shared" si="41"/>
        <v>200</v>
      </c>
      <c r="J295" s="22"/>
      <c r="K295" s="22">
        <v>200</v>
      </c>
      <c r="L295" s="22"/>
      <c r="M295" s="11" t="s">
        <v>2619</v>
      </c>
      <c r="N295" s="11" t="s">
        <v>34</v>
      </c>
      <c r="O295" s="11" t="s">
        <v>35</v>
      </c>
      <c r="P295" s="11"/>
    </row>
    <row r="296" s="4" customFormat="1" ht="46" customHeight="1" spans="1:16">
      <c r="A296" s="11" t="s">
        <v>2622</v>
      </c>
      <c r="B296" s="11">
        <v>1</v>
      </c>
      <c r="C296" s="11" t="s">
        <v>24</v>
      </c>
      <c r="D296" s="11" t="s">
        <v>245</v>
      </c>
      <c r="E296" s="11">
        <v>1</v>
      </c>
      <c r="F296" s="11" t="s">
        <v>2623</v>
      </c>
      <c r="G296" s="11" t="s">
        <v>32</v>
      </c>
      <c r="H296" s="11">
        <v>2025</v>
      </c>
      <c r="I296" s="22">
        <f t="shared" si="41"/>
        <v>200</v>
      </c>
      <c r="J296" s="22"/>
      <c r="K296" s="22">
        <v>200</v>
      </c>
      <c r="L296" s="22"/>
      <c r="M296" s="11" t="s">
        <v>2619</v>
      </c>
      <c r="N296" s="11" t="s">
        <v>34</v>
      </c>
      <c r="O296" s="11" t="s">
        <v>35</v>
      </c>
      <c r="P296" s="11"/>
    </row>
    <row r="297" s="4" customFormat="1" ht="46" customHeight="1" spans="1:16">
      <c r="A297" s="11" t="s">
        <v>2624</v>
      </c>
      <c r="B297" s="11">
        <v>1</v>
      </c>
      <c r="C297" s="11" t="s">
        <v>24</v>
      </c>
      <c r="D297" s="11" t="s">
        <v>245</v>
      </c>
      <c r="E297" s="11">
        <v>1</v>
      </c>
      <c r="F297" s="11" t="s">
        <v>2625</v>
      </c>
      <c r="G297" s="11" t="s">
        <v>425</v>
      </c>
      <c r="H297" s="11">
        <v>2025</v>
      </c>
      <c r="I297" s="22">
        <f t="shared" si="41"/>
        <v>200</v>
      </c>
      <c r="J297" s="22"/>
      <c r="K297" s="22">
        <v>200</v>
      </c>
      <c r="L297" s="22"/>
      <c r="M297" s="11" t="s">
        <v>2619</v>
      </c>
      <c r="N297" s="11" t="s">
        <v>34</v>
      </c>
      <c r="O297" s="11" t="s">
        <v>35</v>
      </c>
      <c r="P297" s="11"/>
    </row>
    <row r="298" s="4" customFormat="1" ht="46" customHeight="1" spans="1:16">
      <c r="A298" s="11" t="s">
        <v>2626</v>
      </c>
      <c r="B298" s="11">
        <v>1</v>
      </c>
      <c r="C298" s="11" t="s">
        <v>24</v>
      </c>
      <c r="D298" s="11" t="s">
        <v>245</v>
      </c>
      <c r="E298" s="11">
        <v>1</v>
      </c>
      <c r="F298" s="11" t="s">
        <v>2627</v>
      </c>
      <c r="G298" s="11" t="s">
        <v>162</v>
      </c>
      <c r="H298" s="11">
        <v>2025</v>
      </c>
      <c r="I298" s="22">
        <f t="shared" si="41"/>
        <v>200</v>
      </c>
      <c r="J298" s="22"/>
      <c r="K298" s="22">
        <v>200</v>
      </c>
      <c r="L298" s="22"/>
      <c r="M298" s="11" t="s">
        <v>2619</v>
      </c>
      <c r="N298" s="11" t="s">
        <v>34</v>
      </c>
      <c r="O298" s="11" t="s">
        <v>35</v>
      </c>
      <c r="P298" s="11"/>
    </row>
    <row r="299" s="4" customFormat="1" ht="46" customHeight="1" spans="1:16">
      <c r="A299" s="11" t="s">
        <v>2628</v>
      </c>
      <c r="B299" s="11">
        <v>1</v>
      </c>
      <c r="C299" s="11" t="s">
        <v>24</v>
      </c>
      <c r="D299" s="11" t="s">
        <v>245</v>
      </c>
      <c r="E299" s="11">
        <v>1</v>
      </c>
      <c r="F299" s="11" t="s">
        <v>2629</v>
      </c>
      <c r="G299" s="11" t="s">
        <v>159</v>
      </c>
      <c r="H299" s="11">
        <v>2025</v>
      </c>
      <c r="I299" s="22">
        <f t="shared" si="41"/>
        <v>200</v>
      </c>
      <c r="J299" s="22"/>
      <c r="K299" s="22">
        <v>200</v>
      </c>
      <c r="L299" s="22"/>
      <c r="M299" s="11" t="s">
        <v>2619</v>
      </c>
      <c r="N299" s="11" t="s">
        <v>34</v>
      </c>
      <c r="O299" s="11" t="s">
        <v>35</v>
      </c>
      <c r="P299" s="11"/>
    </row>
    <row r="300" s="3" customFormat="1" ht="39" customHeight="1" spans="1:16">
      <c r="A300" s="26" t="s">
        <v>2630</v>
      </c>
      <c r="B300" s="11"/>
      <c r="C300" s="11" t="s">
        <v>20</v>
      </c>
      <c r="D300" s="11" t="s">
        <v>20</v>
      </c>
      <c r="E300" s="11" t="s">
        <v>20</v>
      </c>
      <c r="F300" s="11" t="s">
        <v>20</v>
      </c>
      <c r="G300" s="11" t="s">
        <v>20</v>
      </c>
      <c r="H300" s="11" t="s">
        <v>20</v>
      </c>
      <c r="I300" s="22">
        <f t="shared" si="41"/>
        <v>0</v>
      </c>
      <c r="J300" s="22"/>
      <c r="K300" s="22"/>
      <c r="L300" s="22"/>
      <c r="M300" s="12" t="s">
        <v>20</v>
      </c>
      <c r="N300" s="12" t="s">
        <v>20</v>
      </c>
      <c r="O300" s="12" t="s">
        <v>20</v>
      </c>
      <c r="P300" s="11"/>
    </row>
    <row r="301" s="3" customFormat="1" ht="39" customHeight="1" spans="1:16">
      <c r="A301" s="26" t="s">
        <v>2631</v>
      </c>
      <c r="B301" s="11"/>
      <c r="C301" s="11" t="s">
        <v>20</v>
      </c>
      <c r="D301" s="11" t="s">
        <v>20</v>
      </c>
      <c r="E301" s="11" t="s">
        <v>20</v>
      </c>
      <c r="F301" s="11" t="s">
        <v>20</v>
      </c>
      <c r="G301" s="11" t="s">
        <v>20</v>
      </c>
      <c r="H301" s="11" t="s">
        <v>20</v>
      </c>
      <c r="I301" s="22">
        <f t="shared" si="41"/>
        <v>0</v>
      </c>
      <c r="J301" s="22"/>
      <c r="K301" s="22"/>
      <c r="L301" s="22"/>
      <c r="M301" s="12" t="s">
        <v>20</v>
      </c>
      <c r="N301" s="12" t="s">
        <v>20</v>
      </c>
      <c r="O301" s="12" t="s">
        <v>20</v>
      </c>
      <c r="P301" s="11"/>
    </row>
    <row r="302" s="3" customFormat="1" ht="39" customHeight="1" spans="1:16">
      <c r="A302" s="10" t="s">
        <v>2637</v>
      </c>
      <c r="B302" s="10">
        <f>B303+B316+B326+B336</f>
        <v>90</v>
      </c>
      <c r="C302" s="10" t="s">
        <v>20</v>
      </c>
      <c r="D302" s="10" t="s">
        <v>20</v>
      </c>
      <c r="E302" s="10" t="s">
        <v>20</v>
      </c>
      <c r="F302" s="10" t="s">
        <v>20</v>
      </c>
      <c r="G302" s="10" t="s">
        <v>20</v>
      </c>
      <c r="H302" s="10" t="s">
        <v>20</v>
      </c>
      <c r="I302" s="20">
        <f t="shared" si="41"/>
        <v>2598.34</v>
      </c>
      <c r="J302" s="20">
        <f t="shared" ref="I302:L302" si="43">J303+J316+J326+J336</f>
        <v>1503.3</v>
      </c>
      <c r="K302" s="20">
        <f t="shared" si="43"/>
        <v>1095.04</v>
      </c>
      <c r="L302" s="20">
        <f t="shared" si="43"/>
        <v>0</v>
      </c>
      <c r="M302" s="10" t="s">
        <v>20</v>
      </c>
      <c r="N302" s="10"/>
      <c r="O302" s="10"/>
      <c r="P302" s="10"/>
    </row>
    <row r="303" s="3" customFormat="1" ht="39" customHeight="1" spans="1:16">
      <c r="A303" s="11" t="s">
        <v>2638</v>
      </c>
      <c r="B303" s="11">
        <f>SUM(B304:B315)</f>
        <v>12</v>
      </c>
      <c r="C303" s="12" t="s">
        <v>20</v>
      </c>
      <c r="D303" s="11" t="s">
        <v>20</v>
      </c>
      <c r="E303" s="11" t="s">
        <v>20</v>
      </c>
      <c r="F303" s="11" t="s">
        <v>20</v>
      </c>
      <c r="G303" s="11" t="s">
        <v>20</v>
      </c>
      <c r="H303" s="12" t="s">
        <v>20</v>
      </c>
      <c r="I303" s="11">
        <f t="shared" si="41"/>
        <v>57.6</v>
      </c>
      <c r="J303" s="11">
        <f>SUM(J304:J315)</f>
        <v>0</v>
      </c>
      <c r="K303" s="11">
        <f>SUM(K304:K315)</f>
        <v>57.6</v>
      </c>
      <c r="L303" s="11">
        <f>SUM(L304:L315)</f>
        <v>0</v>
      </c>
      <c r="M303" s="12" t="s">
        <v>20</v>
      </c>
      <c r="N303" s="12" t="s">
        <v>20</v>
      </c>
      <c r="O303" s="12" t="s">
        <v>20</v>
      </c>
      <c r="P303" s="11"/>
    </row>
    <row r="304" s="4" customFormat="1" ht="45" customHeight="1" spans="1:16">
      <c r="A304" s="11" t="s">
        <v>3496</v>
      </c>
      <c r="B304" s="11">
        <v>1</v>
      </c>
      <c r="C304" s="11" t="s">
        <v>24</v>
      </c>
      <c r="D304" s="11" t="s">
        <v>78</v>
      </c>
      <c r="E304" s="11">
        <v>3</v>
      </c>
      <c r="F304" s="11" t="s">
        <v>3499</v>
      </c>
      <c r="G304" s="11" t="s">
        <v>32</v>
      </c>
      <c r="H304" s="11">
        <v>2025</v>
      </c>
      <c r="I304" s="22">
        <f t="shared" si="41"/>
        <v>4.8</v>
      </c>
      <c r="J304" s="22"/>
      <c r="K304" s="22">
        <v>4.8</v>
      </c>
      <c r="L304" s="22"/>
      <c r="M304" s="11" t="s">
        <v>1884</v>
      </c>
      <c r="N304" s="11" t="s">
        <v>42</v>
      </c>
      <c r="O304" s="11" t="s">
        <v>35</v>
      </c>
      <c r="P304" s="11"/>
    </row>
    <row r="305" s="4" customFormat="1" ht="45" customHeight="1" spans="1:16">
      <c r="A305" s="11" t="s">
        <v>3498</v>
      </c>
      <c r="B305" s="11">
        <v>1</v>
      </c>
      <c r="C305" s="11" t="s">
        <v>24</v>
      </c>
      <c r="D305" s="11" t="s">
        <v>78</v>
      </c>
      <c r="E305" s="11">
        <v>2</v>
      </c>
      <c r="F305" s="11" t="s">
        <v>3505</v>
      </c>
      <c r="G305" s="11" t="s">
        <v>194</v>
      </c>
      <c r="H305" s="11">
        <v>2025</v>
      </c>
      <c r="I305" s="22">
        <f t="shared" ref="I305:I316" si="44">J305+K305+L305</f>
        <v>3.2</v>
      </c>
      <c r="J305" s="22"/>
      <c r="K305" s="22">
        <v>3.2</v>
      </c>
      <c r="L305" s="22"/>
      <c r="M305" s="11" t="s">
        <v>1884</v>
      </c>
      <c r="N305" s="11" t="s">
        <v>42</v>
      </c>
      <c r="O305" s="11" t="s">
        <v>35</v>
      </c>
      <c r="P305" s="11"/>
    </row>
    <row r="306" s="4" customFormat="1" ht="45" customHeight="1" spans="1:16">
      <c r="A306" s="11" t="s">
        <v>3500</v>
      </c>
      <c r="B306" s="11">
        <v>1</v>
      </c>
      <c r="C306" s="11" t="s">
        <v>24</v>
      </c>
      <c r="D306" s="11" t="s">
        <v>78</v>
      </c>
      <c r="E306" s="11">
        <v>3</v>
      </c>
      <c r="F306" s="11" t="s">
        <v>3499</v>
      </c>
      <c r="G306" s="11" t="s">
        <v>159</v>
      </c>
      <c r="H306" s="11">
        <v>2025</v>
      </c>
      <c r="I306" s="22">
        <f t="shared" si="44"/>
        <v>4.8</v>
      </c>
      <c r="J306" s="22"/>
      <c r="K306" s="22">
        <v>4.8</v>
      </c>
      <c r="L306" s="22"/>
      <c r="M306" s="11" t="s">
        <v>1884</v>
      </c>
      <c r="N306" s="11" t="s">
        <v>42</v>
      </c>
      <c r="O306" s="11" t="s">
        <v>35</v>
      </c>
      <c r="P306" s="11"/>
    </row>
    <row r="307" s="4" customFormat="1" ht="45" customHeight="1" spans="1:16">
      <c r="A307" s="11" t="s">
        <v>3501</v>
      </c>
      <c r="B307" s="11">
        <v>1</v>
      </c>
      <c r="C307" s="11" t="s">
        <v>24</v>
      </c>
      <c r="D307" s="11" t="s">
        <v>78</v>
      </c>
      <c r="E307" s="11">
        <v>2</v>
      </c>
      <c r="F307" s="11" t="s">
        <v>3505</v>
      </c>
      <c r="G307" s="11" t="s">
        <v>191</v>
      </c>
      <c r="H307" s="11">
        <v>2025</v>
      </c>
      <c r="I307" s="22">
        <f t="shared" si="44"/>
        <v>3.2</v>
      </c>
      <c r="J307" s="22"/>
      <c r="K307" s="22">
        <v>3.2</v>
      </c>
      <c r="L307" s="22"/>
      <c r="M307" s="11" t="s">
        <v>1884</v>
      </c>
      <c r="N307" s="11" t="s">
        <v>42</v>
      </c>
      <c r="O307" s="11" t="s">
        <v>35</v>
      </c>
      <c r="P307" s="11"/>
    </row>
    <row r="308" s="4" customFormat="1" ht="45" customHeight="1" spans="1:16">
      <c r="A308" s="11" t="s">
        <v>3502</v>
      </c>
      <c r="B308" s="11">
        <v>1</v>
      </c>
      <c r="C308" s="11" t="s">
        <v>24</v>
      </c>
      <c r="D308" s="11" t="s">
        <v>78</v>
      </c>
      <c r="E308" s="11">
        <v>3</v>
      </c>
      <c r="F308" s="11" t="s">
        <v>3499</v>
      </c>
      <c r="G308" s="11" t="s">
        <v>188</v>
      </c>
      <c r="H308" s="11">
        <v>2025</v>
      </c>
      <c r="I308" s="22">
        <f t="shared" si="44"/>
        <v>4.8</v>
      </c>
      <c r="J308" s="22"/>
      <c r="K308" s="22">
        <v>4.8</v>
      </c>
      <c r="L308" s="22"/>
      <c r="M308" s="11" t="s">
        <v>1884</v>
      </c>
      <c r="N308" s="11" t="s">
        <v>42</v>
      </c>
      <c r="O308" s="11" t="s">
        <v>35</v>
      </c>
      <c r="P308" s="11"/>
    </row>
    <row r="309" s="4" customFormat="1" ht="45" customHeight="1" spans="1:16">
      <c r="A309" s="11" t="s">
        <v>3503</v>
      </c>
      <c r="B309" s="11">
        <v>1</v>
      </c>
      <c r="C309" s="11" t="s">
        <v>24</v>
      </c>
      <c r="D309" s="11" t="s">
        <v>78</v>
      </c>
      <c r="E309" s="11">
        <v>5</v>
      </c>
      <c r="F309" s="11" t="s">
        <v>3747</v>
      </c>
      <c r="G309" s="11" t="s">
        <v>58</v>
      </c>
      <c r="H309" s="11">
        <v>2025</v>
      </c>
      <c r="I309" s="22">
        <f t="shared" si="44"/>
        <v>8</v>
      </c>
      <c r="J309" s="22"/>
      <c r="K309" s="22">
        <v>8</v>
      </c>
      <c r="L309" s="22"/>
      <c r="M309" s="11" t="s">
        <v>1884</v>
      </c>
      <c r="N309" s="11" t="s">
        <v>42</v>
      </c>
      <c r="O309" s="11" t="s">
        <v>35</v>
      </c>
      <c r="P309" s="11"/>
    </row>
    <row r="310" s="4" customFormat="1" ht="45" customHeight="1" spans="1:16">
      <c r="A310" s="11" t="s">
        <v>3504</v>
      </c>
      <c r="B310" s="11">
        <v>1</v>
      </c>
      <c r="C310" s="11" t="s">
        <v>24</v>
      </c>
      <c r="D310" s="11" t="s">
        <v>78</v>
      </c>
      <c r="E310" s="11">
        <v>3</v>
      </c>
      <c r="F310" s="11" t="s">
        <v>3499</v>
      </c>
      <c r="G310" s="11" t="s">
        <v>165</v>
      </c>
      <c r="H310" s="11">
        <v>2025</v>
      </c>
      <c r="I310" s="22">
        <f t="shared" si="44"/>
        <v>4.8</v>
      </c>
      <c r="J310" s="22"/>
      <c r="K310" s="22">
        <v>4.8</v>
      </c>
      <c r="L310" s="22"/>
      <c r="M310" s="11" t="s">
        <v>1884</v>
      </c>
      <c r="N310" s="11" t="s">
        <v>42</v>
      </c>
      <c r="O310" s="11" t="s">
        <v>35</v>
      </c>
      <c r="P310" s="11"/>
    </row>
    <row r="311" s="4" customFormat="1" ht="45" customHeight="1" spans="1:16">
      <c r="A311" s="11" t="s">
        <v>3506</v>
      </c>
      <c r="B311" s="11">
        <v>1</v>
      </c>
      <c r="C311" s="11" t="s">
        <v>24</v>
      </c>
      <c r="D311" s="11" t="s">
        <v>78</v>
      </c>
      <c r="E311" s="11">
        <v>4</v>
      </c>
      <c r="F311" s="11" t="s">
        <v>3497</v>
      </c>
      <c r="G311" s="11" t="s">
        <v>182</v>
      </c>
      <c r="H311" s="11">
        <v>2025</v>
      </c>
      <c r="I311" s="22">
        <f t="shared" si="44"/>
        <v>6.4</v>
      </c>
      <c r="J311" s="22"/>
      <c r="K311" s="22">
        <v>6.4</v>
      </c>
      <c r="L311" s="22"/>
      <c r="M311" s="11" t="s">
        <v>1884</v>
      </c>
      <c r="N311" s="11" t="s">
        <v>42</v>
      </c>
      <c r="O311" s="11" t="s">
        <v>35</v>
      </c>
      <c r="P311" s="11"/>
    </row>
    <row r="312" s="4" customFormat="1" ht="45" customHeight="1" spans="1:16">
      <c r="A312" s="11" t="s">
        <v>3507</v>
      </c>
      <c r="B312" s="11">
        <v>1</v>
      </c>
      <c r="C312" s="11" t="s">
        <v>24</v>
      </c>
      <c r="D312" s="11" t="s">
        <v>78</v>
      </c>
      <c r="E312" s="11">
        <v>3</v>
      </c>
      <c r="F312" s="11" t="s">
        <v>3499</v>
      </c>
      <c r="G312" s="11" t="s">
        <v>173</v>
      </c>
      <c r="H312" s="11">
        <v>2025</v>
      </c>
      <c r="I312" s="22">
        <f t="shared" si="44"/>
        <v>4.8</v>
      </c>
      <c r="J312" s="22"/>
      <c r="K312" s="22">
        <v>4.8</v>
      </c>
      <c r="L312" s="22"/>
      <c r="M312" s="11" t="s">
        <v>1884</v>
      </c>
      <c r="N312" s="11" t="s">
        <v>42</v>
      </c>
      <c r="O312" s="11" t="s">
        <v>35</v>
      </c>
      <c r="P312" s="11"/>
    </row>
    <row r="313" s="4" customFormat="1" ht="45" customHeight="1" spans="1:16">
      <c r="A313" s="11" t="s">
        <v>3508</v>
      </c>
      <c r="B313" s="11">
        <v>1</v>
      </c>
      <c r="C313" s="11" t="s">
        <v>24</v>
      </c>
      <c r="D313" s="11" t="s">
        <v>78</v>
      </c>
      <c r="E313" s="11">
        <v>3</v>
      </c>
      <c r="F313" s="11" t="s">
        <v>3499</v>
      </c>
      <c r="G313" s="11" t="s">
        <v>185</v>
      </c>
      <c r="H313" s="11">
        <v>2025</v>
      </c>
      <c r="I313" s="22">
        <f t="shared" si="44"/>
        <v>4.8</v>
      </c>
      <c r="J313" s="22"/>
      <c r="K313" s="22">
        <v>4.8</v>
      </c>
      <c r="L313" s="22"/>
      <c r="M313" s="11" t="s">
        <v>1884</v>
      </c>
      <c r="N313" s="11" t="s">
        <v>42</v>
      </c>
      <c r="O313" s="11" t="s">
        <v>35</v>
      </c>
      <c r="P313" s="11"/>
    </row>
    <row r="314" s="4" customFormat="1" ht="45" customHeight="1" spans="1:16">
      <c r="A314" s="11" t="s">
        <v>3509</v>
      </c>
      <c r="B314" s="11">
        <v>1</v>
      </c>
      <c r="C314" s="11" t="s">
        <v>24</v>
      </c>
      <c r="D314" s="11" t="s">
        <v>78</v>
      </c>
      <c r="E314" s="11">
        <v>2</v>
      </c>
      <c r="F314" s="11" t="s">
        <v>3505</v>
      </c>
      <c r="G314" s="11" t="s">
        <v>425</v>
      </c>
      <c r="H314" s="11">
        <v>2025</v>
      </c>
      <c r="I314" s="22">
        <f t="shared" si="44"/>
        <v>3.2</v>
      </c>
      <c r="J314" s="22"/>
      <c r="K314" s="22">
        <v>3.2</v>
      </c>
      <c r="L314" s="22"/>
      <c r="M314" s="11" t="s">
        <v>1884</v>
      </c>
      <c r="N314" s="11" t="s">
        <v>42</v>
      </c>
      <c r="O314" s="11" t="s">
        <v>35</v>
      </c>
      <c r="P314" s="11"/>
    </row>
    <row r="315" s="4" customFormat="1" ht="45" customHeight="1" spans="1:16">
      <c r="A315" s="11" t="s">
        <v>3510</v>
      </c>
      <c r="B315" s="11">
        <v>1</v>
      </c>
      <c r="C315" s="11" t="s">
        <v>24</v>
      </c>
      <c r="D315" s="11" t="s">
        <v>78</v>
      </c>
      <c r="E315" s="12">
        <v>3</v>
      </c>
      <c r="F315" s="11" t="s">
        <v>3499</v>
      </c>
      <c r="G315" s="11" t="s">
        <v>229</v>
      </c>
      <c r="H315" s="11">
        <v>2025</v>
      </c>
      <c r="I315" s="22">
        <f t="shared" si="44"/>
        <v>4.8</v>
      </c>
      <c r="J315" s="22"/>
      <c r="K315" s="22">
        <v>4.8</v>
      </c>
      <c r="L315" s="22"/>
      <c r="M315" s="11" t="s">
        <v>1884</v>
      </c>
      <c r="N315" s="11" t="s">
        <v>42</v>
      </c>
      <c r="O315" s="11" t="s">
        <v>35</v>
      </c>
      <c r="P315" s="11"/>
    </row>
    <row r="316" s="3" customFormat="1" ht="39" customHeight="1" spans="1:16">
      <c r="A316" s="11" t="s">
        <v>2701</v>
      </c>
      <c r="B316" s="11">
        <f>B317+B324+B325</f>
        <v>3</v>
      </c>
      <c r="C316" s="11" t="s">
        <v>20</v>
      </c>
      <c r="D316" s="11" t="s">
        <v>20</v>
      </c>
      <c r="E316" s="11" t="s">
        <v>20</v>
      </c>
      <c r="F316" s="11" t="s">
        <v>20</v>
      </c>
      <c r="G316" s="11" t="s">
        <v>20</v>
      </c>
      <c r="H316" s="11" t="s">
        <v>20</v>
      </c>
      <c r="I316" s="22">
        <f t="shared" si="44"/>
        <v>1503.3</v>
      </c>
      <c r="J316" s="22">
        <f t="shared" ref="I316:L316" si="45">J317+J324+J325</f>
        <v>1503.3</v>
      </c>
      <c r="K316" s="22">
        <f t="shared" si="45"/>
        <v>0</v>
      </c>
      <c r="L316" s="22">
        <f t="shared" si="45"/>
        <v>0</v>
      </c>
      <c r="M316" s="11" t="s">
        <v>20</v>
      </c>
      <c r="N316" s="11"/>
      <c r="O316" s="11"/>
      <c r="P316" s="11"/>
    </row>
    <row r="317" s="3" customFormat="1" ht="39" customHeight="1" spans="1:16">
      <c r="A317" s="26" t="s">
        <v>2702</v>
      </c>
      <c r="B317" s="11">
        <f>B318+B320+B322</f>
        <v>3</v>
      </c>
      <c r="C317" s="11" t="s">
        <v>20</v>
      </c>
      <c r="D317" s="11" t="s">
        <v>20</v>
      </c>
      <c r="E317" s="11" t="s">
        <v>20</v>
      </c>
      <c r="F317" s="11" t="s">
        <v>20</v>
      </c>
      <c r="G317" s="11" t="s">
        <v>20</v>
      </c>
      <c r="H317" s="11" t="s">
        <v>20</v>
      </c>
      <c r="I317" s="22">
        <f t="shared" ref="I317:L317" si="46">I318+I320+I322</f>
        <v>1503.3</v>
      </c>
      <c r="J317" s="22">
        <f t="shared" si="46"/>
        <v>1503.3</v>
      </c>
      <c r="K317" s="22">
        <f t="shared" si="46"/>
        <v>0</v>
      </c>
      <c r="L317" s="22">
        <f t="shared" si="46"/>
        <v>0</v>
      </c>
      <c r="M317" s="12" t="s">
        <v>20</v>
      </c>
      <c r="N317" s="12" t="s">
        <v>20</v>
      </c>
      <c r="O317" s="12" t="s">
        <v>20</v>
      </c>
      <c r="P317" s="11"/>
    </row>
    <row r="318" s="2" customFormat="1" ht="39" customHeight="1" spans="1:16">
      <c r="A318" s="26" t="s">
        <v>2704</v>
      </c>
      <c r="B318" s="11">
        <f t="shared" ref="B318:B322" si="47">B319</f>
        <v>1</v>
      </c>
      <c r="C318" s="12" t="s">
        <v>20</v>
      </c>
      <c r="D318" s="12" t="s">
        <v>20</v>
      </c>
      <c r="E318" s="12" t="s">
        <v>20</v>
      </c>
      <c r="F318" s="12" t="s">
        <v>20</v>
      </c>
      <c r="G318" s="12" t="s">
        <v>20</v>
      </c>
      <c r="H318" s="12" t="s">
        <v>20</v>
      </c>
      <c r="I318" s="22">
        <f t="shared" ref="I318:L318" si="48">I319</f>
        <v>390.4</v>
      </c>
      <c r="J318" s="11">
        <f t="shared" si="48"/>
        <v>390.4</v>
      </c>
      <c r="K318" s="11">
        <f t="shared" si="48"/>
        <v>0</v>
      </c>
      <c r="L318" s="11">
        <f t="shared" si="48"/>
        <v>0</v>
      </c>
      <c r="M318" s="12" t="s">
        <v>20</v>
      </c>
      <c r="N318" s="12" t="s">
        <v>20</v>
      </c>
      <c r="O318" s="12" t="s">
        <v>20</v>
      </c>
      <c r="P318" s="11"/>
    </row>
    <row r="319" s="4" customFormat="1" ht="39" customHeight="1" spans="1:16">
      <c r="A319" s="26" t="s">
        <v>2713</v>
      </c>
      <c r="B319" s="11">
        <v>1</v>
      </c>
      <c r="C319" s="11" t="s">
        <v>24</v>
      </c>
      <c r="D319" s="11" t="s">
        <v>1205</v>
      </c>
      <c r="E319" s="11">
        <v>976</v>
      </c>
      <c r="F319" s="11" t="s">
        <v>2711</v>
      </c>
      <c r="G319" s="26" t="s">
        <v>70</v>
      </c>
      <c r="H319" s="11">
        <v>2025</v>
      </c>
      <c r="I319" s="22">
        <f t="shared" ref="I319:I330" si="49">J319+K319+L319</f>
        <v>390.4</v>
      </c>
      <c r="J319" s="22">
        <v>390.4</v>
      </c>
      <c r="K319" s="22"/>
      <c r="L319" s="22"/>
      <c r="M319" s="11" t="s">
        <v>2613</v>
      </c>
      <c r="N319" s="11" t="s">
        <v>34</v>
      </c>
      <c r="O319" s="11" t="s">
        <v>35</v>
      </c>
      <c r="P319" s="11"/>
    </row>
    <row r="320" s="2" customFormat="1" ht="39" customHeight="1" spans="1:16">
      <c r="A320" s="26" t="s">
        <v>2714</v>
      </c>
      <c r="B320" s="11">
        <f t="shared" si="47"/>
        <v>1</v>
      </c>
      <c r="C320" s="12" t="s">
        <v>20</v>
      </c>
      <c r="D320" s="12" t="s">
        <v>20</v>
      </c>
      <c r="E320" s="12" t="s">
        <v>20</v>
      </c>
      <c r="F320" s="12" t="s">
        <v>20</v>
      </c>
      <c r="G320" s="12" t="s">
        <v>20</v>
      </c>
      <c r="H320" s="12" t="s">
        <v>20</v>
      </c>
      <c r="I320" s="22">
        <f t="shared" ref="I320:L320" si="50">I321</f>
        <v>992</v>
      </c>
      <c r="J320" s="11">
        <f t="shared" si="50"/>
        <v>992</v>
      </c>
      <c r="K320" s="11">
        <f t="shared" si="50"/>
        <v>0</v>
      </c>
      <c r="L320" s="11">
        <f t="shared" si="50"/>
        <v>0</v>
      </c>
      <c r="M320" s="12" t="s">
        <v>20</v>
      </c>
      <c r="N320" s="12" t="s">
        <v>20</v>
      </c>
      <c r="O320" s="12" t="s">
        <v>20</v>
      </c>
      <c r="P320" s="11"/>
    </row>
    <row r="321" s="4" customFormat="1" ht="40" customHeight="1" spans="1:16">
      <c r="A321" s="26" t="s">
        <v>2720</v>
      </c>
      <c r="B321" s="11">
        <v>1</v>
      </c>
      <c r="C321" s="11" t="s">
        <v>24</v>
      </c>
      <c r="D321" s="11" t="s">
        <v>1205</v>
      </c>
      <c r="E321" s="11">
        <v>1984</v>
      </c>
      <c r="F321" s="11" t="s">
        <v>2719</v>
      </c>
      <c r="G321" s="26" t="s">
        <v>70</v>
      </c>
      <c r="H321" s="11">
        <v>2025</v>
      </c>
      <c r="I321" s="22">
        <f t="shared" si="49"/>
        <v>992</v>
      </c>
      <c r="J321" s="22">
        <v>992</v>
      </c>
      <c r="K321" s="22"/>
      <c r="L321" s="22"/>
      <c r="M321" s="11" t="s">
        <v>2613</v>
      </c>
      <c r="N321" s="11" t="s">
        <v>34</v>
      </c>
      <c r="O321" s="11" t="s">
        <v>35</v>
      </c>
      <c r="P321" s="11"/>
    </row>
    <row r="322" s="2" customFormat="1" ht="39" customHeight="1" spans="1:16">
      <c r="A322" s="26" t="s">
        <v>2721</v>
      </c>
      <c r="B322" s="11">
        <f t="shared" si="47"/>
        <v>1</v>
      </c>
      <c r="C322" s="11"/>
      <c r="D322" s="11"/>
      <c r="E322" s="11"/>
      <c r="F322" s="11"/>
      <c r="G322" s="26"/>
      <c r="H322" s="11"/>
      <c r="I322" s="22">
        <f t="shared" ref="I322:L322" si="51">I323</f>
        <v>120.9</v>
      </c>
      <c r="J322" s="22">
        <f t="shared" si="51"/>
        <v>120.9</v>
      </c>
      <c r="K322" s="22">
        <f t="shared" si="51"/>
        <v>0</v>
      </c>
      <c r="L322" s="22">
        <f t="shared" si="51"/>
        <v>0</v>
      </c>
      <c r="M322" s="12" t="s">
        <v>20</v>
      </c>
      <c r="N322" s="12" t="s">
        <v>20</v>
      </c>
      <c r="O322" s="12" t="s">
        <v>20</v>
      </c>
      <c r="P322" s="11"/>
    </row>
    <row r="323" s="2" customFormat="1" ht="46" customHeight="1" spans="1:16">
      <c r="A323" s="26" t="s">
        <v>2723</v>
      </c>
      <c r="B323" s="11">
        <v>1</v>
      </c>
      <c r="C323" s="11" t="s">
        <v>24</v>
      </c>
      <c r="D323" s="11" t="s">
        <v>1167</v>
      </c>
      <c r="E323" s="11">
        <v>403</v>
      </c>
      <c r="F323" s="11" t="s">
        <v>2717</v>
      </c>
      <c r="G323" s="11" t="s">
        <v>70</v>
      </c>
      <c r="H323" s="11">
        <v>2025</v>
      </c>
      <c r="I323" s="22">
        <f t="shared" si="49"/>
        <v>120.9</v>
      </c>
      <c r="J323" s="22">
        <v>120.9</v>
      </c>
      <c r="K323" s="22"/>
      <c r="L323" s="22"/>
      <c r="M323" s="11" t="s">
        <v>2613</v>
      </c>
      <c r="N323" s="11" t="s">
        <v>34</v>
      </c>
      <c r="O323" s="11" t="s">
        <v>35</v>
      </c>
      <c r="P323" s="11"/>
    </row>
    <row r="324" s="3" customFormat="1" ht="39" customHeight="1" spans="1:16">
      <c r="A324" s="26" t="s">
        <v>2724</v>
      </c>
      <c r="B324" s="11"/>
      <c r="C324" s="11" t="s">
        <v>20</v>
      </c>
      <c r="D324" s="11" t="s">
        <v>20</v>
      </c>
      <c r="E324" s="11" t="s">
        <v>20</v>
      </c>
      <c r="F324" s="11" t="s">
        <v>20</v>
      </c>
      <c r="G324" s="11" t="s">
        <v>20</v>
      </c>
      <c r="H324" s="11" t="s">
        <v>20</v>
      </c>
      <c r="I324" s="22">
        <f t="shared" si="49"/>
        <v>0</v>
      </c>
      <c r="J324" s="22"/>
      <c r="K324" s="22"/>
      <c r="L324" s="22"/>
      <c r="M324" s="12" t="s">
        <v>20</v>
      </c>
      <c r="N324" s="12" t="s">
        <v>20</v>
      </c>
      <c r="O324" s="12" t="s">
        <v>20</v>
      </c>
      <c r="P324" s="11"/>
    </row>
    <row r="325" s="3" customFormat="1" ht="39" customHeight="1" spans="1:16">
      <c r="A325" s="26" t="s">
        <v>2725</v>
      </c>
      <c r="B325" s="11"/>
      <c r="C325" s="11" t="s">
        <v>20</v>
      </c>
      <c r="D325" s="11" t="s">
        <v>20</v>
      </c>
      <c r="E325" s="11" t="s">
        <v>20</v>
      </c>
      <c r="F325" s="11" t="s">
        <v>20</v>
      </c>
      <c r="G325" s="11" t="s">
        <v>20</v>
      </c>
      <c r="H325" s="11" t="s">
        <v>20</v>
      </c>
      <c r="I325" s="22">
        <f t="shared" si="49"/>
        <v>0</v>
      </c>
      <c r="J325" s="22">
        <v>0</v>
      </c>
      <c r="K325" s="22"/>
      <c r="L325" s="22"/>
      <c r="M325" s="12" t="s">
        <v>20</v>
      </c>
      <c r="N325" s="12" t="s">
        <v>20</v>
      </c>
      <c r="O325" s="12" t="s">
        <v>20</v>
      </c>
      <c r="P325" s="11"/>
    </row>
    <row r="326" s="3" customFormat="1" ht="39" customHeight="1" spans="1:16">
      <c r="A326" s="11" t="s">
        <v>2734</v>
      </c>
      <c r="B326" s="11">
        <f>B327+B331+B332+B333+B334+B335</f>
        <v>3</v>
      </c>
      <c r="C326" s="11" t="s">
        <v>20</v>
      </c>
      <c r="D326" s="11" t="s">
        <v>20</v>
      </c>
      <c r="E326" s="11" t="s">
        <v>20</v>
      </c>
      <c r="F326" s="11" t="s">
        <v>20</v>
      </c>
      <c r="G326" s="11" t="s">
        <v>20</v>
      </c>
      <c r="H326" s="11" t="s">
        <v>20</v>
      </c>
      <c r="I326" s="22">
        <f t="shared" si="49"/>
        <v>833.46</v>
      </c>
      <c r="J326" s="22">
        <f t="shared" ref="I326:L326" si="52">J327+J331+J332+J333+J334+J335</f>
        <v>0</v>
      </c>
      <c r="K326" s="22">
        <f t="shared" si="52"/>
        <v>833.46</v>
      </c>
      <c r="L326" s="22">
        <f t="shared" si="52"/>
        <v>0</v>
      </c>
      <c r="M326" s="11" t="s">
        <v>20</v>
      </c>
      <c r="N326" s="11"/>
      <c r="O326" s="11"/>
      <c r="P326" s="11"/>
    </row>
    <row r="327" s="3" customFormat="1" ht="39" customHeight="1" spans="1:16">
      <c r="A327" s="26" t="s">
        <v>2735</v>
      </c>
      <c r="B327" s="11">
        <f>SUM(B328:B330)</f>
        <v>3</v>
      </c>
      <c r="C327" s="11" t="s">
        <v>20</v>
      </c>
      <c r="D327" s="11" t="s">
        <v>20</v>
      </c>
      <c r="E327" s="11" t="s">
        <v>20</v>
      </c>
      <c r="F327" s="11" t="s">
        <v>20</v>
      </c>
      <c r="G327" s="11" t="s">
        <v>20</v>
      </c>
      <c r="H327" s="11" t="s">
        <v>20</v>
      </c>
      <c r="I327" s="22">
        <f t="shared" si="49"/>
        <v>833.46</v>
      </c>
      <c r="J327" s="22">
        <f>SUM(J328:J330)</f>
        <v>0</v>
      </c>
      <c r="K327" s="22">
        <f>SUM(K328:K330)</f>
        <v>833.46</v>
      </c>
      <c r="L327" s="22">
        <f>SUM(L328:L330)</f>
        <v>0</v>
      </c>
      <c r="M327" s="12" t="s">
        <v>20</v>
      </c>
      <c r="N327" s="12" t="s">
        <v>20</v>
      </c>
      <c r="O327" s="12" t="s">
        <v>20</v>
      </c>
      <c r="P327" s="11"/>
    </row>
    <row r="328" s="3" customFormat="1" ht="48" spans="1:16">
      <c r="A328" s="26" t="s">
        <v>2737</v>
      </c>
      <c r="B328" s="11">
        <v>1</v>
      </c>
      <c r="C328" s="11" t="s">
        <v>24</v>
      </c>
      <c r="D328" s="11" t="s">
        <v>1167</v>
      </c>
      <c r="E328" s="11">
        <v>21982</v>
      </c>
      <c r="F328" s="11" t="s">
        <v>3748</v>
      </c>
      <c r="G328" s="11" t="s">
        <v>329</v>
      </c>
      <c r="H328" s="11">
        <v>2025</v>
      </c>
      <c r="I328" s="22">
        <f t="shared" si="49"/>
        <v>395.68</v>
      </c>
      <c r="J328" s="22"/>
      <c r="K328" s="22">
        <v>395.68</v>
      </c>
      <c r="L328" s="22"/>
      <c r="M328" s="11" t="s">
        <v>2739</v>
      </c>
      <c r="N328" s="11"/>
      <c r="O328" s="11"/>
      <c r="P328" s="11"/>
    </row>
    <row r="329" s="3" customFormat="1" ht="72" customHeight="1" spans="1:16">
      <c r="A329" s="26" t="s">
        <v>2742</v>
      </c>
      <c r="B329" s="11">
        <v>1</v>
      </c>
      <c r="C329" s="11" t="s">
        <v>24</v>
      </c>
      <c r="D329" s="11" t="s">
        <v>1167</v>
      </c>
      <c r="E329" s="11">
        <v>3369</v>
      </c>
      <c r="F329" s="11" t="s">
        <v>3749</v>
      </c>
      <c r="G329" s="11" t="s">
        <v>329</v>
      </c>
      <c r="H329" s="11">
        <v>2025</v>
      </c>
      <c r="I329" s="22">
        <f t="shared" si="49"/>
        <v>148.24</v>
      </c>
      <c r="J329" s="22"/>
      <c r="K329" s="22">
        <v>148.24</v>
      </c>
      <c r="L329" s="22"/>
      <c r="M329" s="11" t="s">
        <v>2739</v>
      </c>
      <c r="N329" s="11"/>
      <c r="O329" s="11"/>
      <c r="P329" s="11"/>
    </row>
    <row r="330" s="3" customFormat="1" ht="82" customHeight="1" spans="1:16">
      <c r="A330" s="26" t="s">
        <v>2744</v>
      </c>
      <c r="B330" s="11">
        <v>1</v>
      </c>
      <c r="C330" s="11" t="s">
        <v>24</v>
      </c>
      <c r="D330" s="11" t="s">
        <v>1167</v>
      </c>
      <c r="E330" s="11">
        <v>24128</v>
      </c>
      <c r="F330" s="11" t="s">
        <v>3750</v>
      </c>
      <c r="G330" s="11" t="s">
        <v>329</v>
      </c>
      <c r="H330" s="11">
        <v>2025</v>
      </c>
      <c r="I330" s="22">
        <f t="shared" si="49"/>
        <v>289.54</v>
      </c>
      <c r="J330" s="22"/>
      <c r="K330" s="22">
        <v>289.54</v>
      </c>
      <c r="L330" s="22"/>
      <c r="M330" s="11" t="s">
        <v>2739</v>
      </c>
      <c r="N330" s="11"/>
      <c r="O330" s="11"/>
      <c r="P330" s="11"/>
    </row>
    <row r="331" s="3" customFormat="1" ht="39" customHeight="1" spans="1:16">
      <c r="A331" s="26" t="s">
        <v>2746</v>
      </c>
      <c r="B331" s="11"/>
      <c r="C331" s="11" t="s">
        <v>20</v>
      </c>
      <c r="D331" s="11" t="s">
        <v>20</v>
      </c>
      <c r="E331" s="11" t="s">
        <v>20</v>
      </c>
      <c r="F331" s="11" t="s">
        <v>20</v>
      </c>
      <c r="G331" s="11" t="s">
        <v>20</v>
      </c>
      <c r="H331" s="11" t="s">
        <v>20</v>
      </c>
      <c r="I331" s="22"/>
      <c r="J331" s="22"/>
      <c r="K331" s="22"/>
      <c r="L331" s="22"/>
      <c r="M331" s="12" t="s">
        <v>20</v>
      </c>
      <c r="N331" s="12" t="s">
        <v>20</v>
      </c>
      <c r="O331" s="12" t="s">
        <v>20</v>
      </c>
      <c r="P331" s="11"/>
    </row>
    <row r="332" s="3" customFormat="1" ht="39" customHeight="1" spans="1:16">
      <c r="A332" s="26" t="s">
        <v>2747</v>
      </c>
      <c r="B332" s="11"/>
      <c r="C332" s="11" t="s">
        <v>20</v>
      </c>
      <c r="D332" s="11" t="s">
        <v>20</v>
      </c>
      <c r="E332" s="11" t="s">
        <v>20</v>
      </c>
      <c r="F332" s="11" t="s">
        <v>20</v>
      </c>
      <c r="G332" s="11" t="s">
        <v>20</v>
      </c>
      <c r="H332" s="11" t="s">
        <v>20</v>
      </c>
      <c r="I332" s="22"/>
      <c r="J332" s="22"/>
      <c r="K332" s="22"/>
      <c r="L332" s="22"/>
      <c r="M332" s="12" t="s">
        <v>20</v>
      </c>
      <c r="N332" s="12" t="s">
        <v>20</v>
      </c>
      <c r="O332" s="12" t="s">
        <v>20</v>
      </c>
      <c r="P332" s="11"/>
    </row>
    <row r="333" s="3" customFormat="1" ht="39" customHeight="1" spans="1:16">
      <c r="A333" s="26" t="s">
        <v>2750</v>
      </c>
      <c r="B333" s="11"/>
      <c r="C333" s="11" t="s">
        <v>20</v>
      </c>
      <c r="D333" s="11" t="s">
        <v>20</v>
      </c>
      <c r="E333" s="11" t="s">
        <v>20</v>
      </c>
      <c r="F333" s="11" t="s">
        <v>20</v>
      </c>
      <c r="G333" s="11" t="s">
        <v>20</v>
      </c>
      <c r="H333" s="11" t="s">
        <v>20</v>
      </c>
      <c r="I333" s="22"/>
      <c r="J333" s="22"/>
      <c r="K333" s="22"/>
      <c r="L333" s="22"/>
      <c r="M333" s="12" t="s">
        <v>20</v>
      </c>
      <c r="N333" s="12" t="s">
        <v>20</v>
      </c>
      <c r="O333" s="12" t="s">
        <v>20</v>
      </c>
      <c r="P333" s="11"/>
    </row>
    <row r="334" s="3" customFormat="1" ht="39" customHeight="1" spans="1:16">
      <c r="A334" s="26" t="s">
        <v>2751</v>
      </c>
      <c r="B334" s="11"/>
      <c r="C334" s="11" t="s">
        <v>20</v>
      </c>
      <c r="D334" s="11" t="s">
        <v>20</v>
      </c>
      <c r="E334" s="11" t="s">
        <v>20</v>
      </c>
      <c r="F334" s="11" t="s">
        <v>20</v>
      </c>
      <c r="G334" s="11" t="s">
        <v>20</v>
      </c>
      <c r="H334" s="11" t="s">
        <v>20</v>
      </c>
      <c r="I334" s="22"/>
      <c r="J334" s="22"/>
      <c r="K334" s="22"/>
      <c r="L334" s="22"/>
      <c r="M334" s="12" t="s">
        <v>20</v>
      </c>
      <c r="N334" s="12" t="s">
        <v>20</v>
      </c>
      <c r="O334" s="12" t="s">
        <v>20</v>
      </c>
      <c r="P334" s="11"/>
    </row>
    <row r="335" s="3" customFormat="1" ht="39" customHeight="1" spans="1:16">
      <c r="A335" s="26" t="s">
        <v>2752</v>
      </c>
      <c r="B335" s="11"/>
      <c r="C335" s="11" t="s">
        <v>20</v>
      </c>
      <c r="D335" s="11" t="s">
        <v>20</v>
      </c>
      <c r="E335" s="11" t="s">
        <v>20</v>
      </c>
      <c r="F335" s="11" t="s">
        <v>20</v>
      </c>
      <c r="G335" s="11" t="s">
        <v>20</v>
      </c>
      <c r="H335" s="11" t="s">
        <v>20</v>
      </c>
      <c r="I335" s="22"/>
      <c r="J335" s="22"/>
      <c r="K335" s="22"/>
      <c r="L335" s="22"/>
      <c r="M335" s="12" t="s">
        <v>20</v>
      </c>
      <c r="N335" s="12" t="s">
        <v>20</v>
      </c>
      <c r="O335" s="12" t="s">
        <v>20</v>
      </c>
      <c r="P335" s="11"/>
    </row>
    <row r="336" s="3" customFormat="1" ht="39" customHeight="1" spans="1:16">
      <c r="A336" s="11" t="s">
        <v>2753</v>
      </c>
      <c r="B336" s="11">
        <f>B337+B356+B375+B394+B395</f>
        <v>72</v>
      </c>
      <c r="C336" s="11" t="s">
        <v>20</v>
      </c>
      <c r="D336" s="11" t="s">
        <v>20</v>
      </c>
      <c r="E336" s="11" t="s">
        <v>20</v>
      </c>
      <c r="F336" s="11" t="s">
        <v>20</v>
      </c>
      <c r="G336" s="11" t="s">
        <v>20</v>
      </c>
      <c r="H336" s="11" t="s">
        <v>20</v>
      </c>
      <c r="I336" s="22">
        <f>J336+K336+L336</f>
        <v>203.98</v>
      </c>
      <c r="J336" s="22">
        <f>J337+J356+J375+J394+J395</f>
        <v>0</v>
      </c>
      <c r="K336" s="22">
        <f>K337+K356+K375+K394+K395</f>
        <v>203.98</v>
      </c>
      <c r="L336" s="22">
        <f>L337+L356+L375+L394+L395</f>
        <v>0</v>
      </c>
      <c r="M336" s="11" t="s">
        <v>20</v>
      </c>
      <c r="N336" s="11"/>
      <c r="O336" s="11"/>
      <c r="P336" s="11"/>
    </row>
    <row r="337" s="3" customFormat="1" ht="39" customHeight="1" spans="1:16">
      <c r="A337" s="26" t="s">
        <v>2754</v>
      </c>
      <c r="B337" s="11">
        <f>SUM(B338:B355)</f>
        <v>18</v>
      </c>
      <c r="C337" s="11" t="s">
        <v>20</v>
      </c>
      <c r="D337" s="11" t="s">
        <v>20</v>
      </c>
      <c r="E337" s="11" t="s">
        <v>20</v>
      </c>
      <c r="F337" s="11" t="s">
        <v>20</v>
      </c>
      <c r="G337" s="11" t="s">
        <v>20</v>
      </c>
      <c r="H337" s="11" t="s">
        <v>20</v>
      </c>
      <c r="I337" s="22">
        <f>J337+K337+L337</f>
        <v>0</v>
      </c>
      <c r="J337" s="22">
        <f>SUM(J338:J355)</f>
        <v>0</v>
      </c>
      <c r="K337" s="22">
        <f>SUM(K338:K355)</f>
        <v>0</v>
      </c>
      <c r="L337" s="22">
        <f>SUM(L338:L355)</f>
        <v>0</v>
      </c>
      <c r="M337" s="12" t="s">
        <v>20</v>
      </c>
      <c r="N337" s="12" t="s">
        <v>20</v>
      </c>
      <c r="O337" s="12" t="s">
        <v>20</v>
      </c>
      <c r="P337" s="11"/>
    </row>
    <row r="338" s="4" customFormat="1" ht="37" customHeight="1" spans="1:16">
      <c r="A338" s="26" t="s">
        <v>3751</v>
      </c>
      <c r="B338" s="11">
        <v>1</v>
      </c>
      <c r="C338" s="11" t="s">
        <v>24</v>
      </c>
      <c r="D338" s="11" t="s">
        <v>1167</v>
      </c>
      <c r="E338" s="11">
        <v>4085</v>
      </c>
      <c r="F338" s="11" t="s">
        <v>3752</v>
      </c>
      <c r="G338" s="11" t="s">
        <v>194</v>
      </c>
      <c r="H338" s="11">
        <v>2025</v>
      </c>
      <c r="I338" s="22">
        <f t="shared" ref="I338:I375" si="53">J338+K338+L338</f>
        <v>0</v>
      </c>
      <c r="J338" s="22"/>
      <c r="K338" s="22"/>
      <c r="L338" s="22"/>
      <c r="M338" s="11" t="s">
        <v>2619</v>
      </c>
      <c r="N338" s="11" t="s">
        <v>42</v>
      </c>
      <c r="O338" s="11" t="s">
        <v>35</v>
      </c>
      <c r="P338" s="11"/>
    </row>
    <row r="339" s="4" customFormat="1" ht="37" customHeight="1" spans="1:16">
      <c r="A339" s="26" t="s">
        <v>3753</v>
      </c>
      <c r="B339" s="11">
        <v>1</v>
      </c>
      <c r="C339" s="11" t="s">
        <v>24</v>
      </c>
      <c r="D339" s="11" t="s">
        <v>1167</v>
      </c>
      <c r="E339" s="11">
        <v>5765</v>
      </c>
      <c r="F339" s="11" t="s">
        <v>3754</v>
      </c>
      <c r="G339" s="11" t="s">
        <v>159</v>
      </c>
      <c r="H339" s="11">
        <v>2025</v>
      </c>
      <c r="I339" s="22">
        <f t="shared" si="53"/>
        <v>0</v>
      </c>
      <c r="J339" s="22"/>
      <c r="K339" s="22"/>
      <c r="L339" s="22"/>
      <c r="M339" s="11" t="s">
        <v>2619</v>
      </c>
      <c r="N339" s="11" t="s">
        <v>42</v>
      </c>
      <c r="O339" s="11" t="s">
        <v>35</v>
      </c>
      <c r="P339" s="11"/>
    </row>
    <row r="340" s="4" customFormat="1" ht="37" customHeight="1" spans="1:16">
      <c r="A340" s="26" t="s">
        <v>3755</v>
      </c>
      <c r="B340" s="11">
        <v>1</v>
      </c>
      <c r="C340" s="11" t="s">
        <v>24</v>
      </c>
      <c r="D340" s="11" t="s">
        <v>1167</v>
      </c>
      <c r="E340" s="11">
        <v>1878</v>
      </c>
      <c r="F340" s="11" t="s">
        <v>3756</v>
      </c>
      <c r="G340" s="11" t="s">
        <v>191</v>
      </c>
      <c r="H340" s="11">
        <v>2025</v>
      </c>
      <c r="I340" s="22">
        <f t="shared" si="53"/>
        <v>0</v>
      </c>
      <c r="J340" s="22"/>
      <c r="K340" s="22"/>
      <c r="L340" s="22"/>
      <c r="M340" s="11" t="s">
        <v>2619</v>
      </c>
      <c r="N340" s="11" t="s">
        <v>42</v>
      </c>
      <c r="O340" s="11" t="s">
        <v>35</v>
      </c>
      <c r="P340" s="11"/>
    </row>
    <row r="341" s="4" customFormat="1" ht="37" customHeight="1" spans="1:16">
      <c r="A341" s="26" t="s">
        <v>3757</v>
      </c>
      <c r="B341" s="11">
        <v>1</v>
      </c>
      <c r="C341" s="11" t="s">
        <v>24</v>
      </c>
      <c r="D341" s="11" t="s">
        <v>1167</v>
      </c>
      <c r="E341" s="11">
        <v>3033</v>
      </c>
      <c r="F341" s="11" t="s">
        <v>3758</v>
      </c>
      <c r="G341" s="11" t="s">
        <v>188</v>
      </c>
      <c r="H341" s="11">
        <v>2025</v>
      </c>
      <c r="I341" s="22">
        <f t="shared" si="53"/>
        <v>0</v>
      </c>
      <c r="J341" s="22"/>
      <c r="K341" s="22"/>
      <c r="L341" s="22"/>
      <c r="M341" s="11" t="s">
        <v>2619</v>
      </c>
      <c r="N341" s="11" t="s">
        <v>42</v>
      </c>
      <c r="O341" s="11" t="s">
        <v>35</v>
      </c>
      <c r="P341" s="11"/>
    </row>
    <row r="342" s="4" customFormat="1" ht="37" customHeight="1" spans="1:16">
      <c r="A342" s="26" t="s">
        <v>3759</v>
      </c>
      <c r="B342" s="11">
        <v>1</v>
      </c>
      <c r="C342" s="11" t="s">
        <v>24</v>
      </c>
      <c r="D342" s="11" t="s">
        <v>1167</v>
      </c>
      <c r="E342" s="11">
        <v>2165</v>
      </c>
      <c r="F342" s="11" t="s">
        <v>3760</v>
      </c>
      <c r="G342" s="11" t="s">
        <v>185</v>
      </c>
      <c r="H342" s="11">
        <v>2025</v>
      </c>
      <c r="I342" s="22">
        <f t="shared" si="53"/>
        <v>0</v>
      </c>
      <c r="J342" s="22"/>
      <c r="K342" s="22"/>
      <c r="L342" s="22"/>
      <c r="M342" s="11" t="s">
        <v>2619</v>
      </c>
      <c r="N342" s="11" t="s">
        <v>42</v>
      </c>
      <c r="O342" s="11" t="s">
        <v>35</v>
      </c>
      <c r="P342" s="11"/>
    </row>
    <row r="343" s="4" customFormat="1" ht="37" customHeight="1" spans="1:16">
      <c r="A343" s="26" t="s">
        <v>3761</v>
      </c>
      <c r="B343" s="11">
        <v>1</v>
      </c>
      <c r="C343" s="11" t="s">
        <v>24</v>
      </c>
      <c r="D343" s="11" t="s">
        <v>1167</v>
      </c>
      <c r="E343" s="11">
        <v>6065</v>
      </c>
      <c r="F343" s="11" t="s">
        <v>3762</v>
      </c>
      <c r="G343" s="11" t="s">
        <v>32</v>
      </c>
      <c r="H343" s="11">
        <v>2025</v>
      </c>
      <c r="I343" s="22">
        <f t="shared" si="53"/>
        <v>0</v>
      </c>
      <c r="J343" s="22"/>
      <c r="K343" s="22"/>
      <c r="L343" s="22"/>
      <c r="M343" s="11" t="s">
        <v>2619</v>
      </c>
      <c r="N343" s="11" t="s">
        <v>42</v>
      </c>
      <c r="O343" s="11" t="s">
        <v>35</v>
      </c>
      <c r="P343" s="11"/>
    </row>
    <row r="344" s="4" customFormat="1" ht="37" customHeight="1" spans="1:16">
      <c r="A344" s="26" t="s">
        <v>3763</v>
      </c>
      <c r="B344" s="11">
        <v>1</v>
      </c>
      <c r="C344" s="11" t="s">
        <v>24</v>
      </c>
      <c r="D344" s="11" t="s">
        <v>1167</v>
      </c>
      <c r="E344" s="11">
        <v>6465</v>
      </c>
      <c r="F344" s="11" t="s">
        <v>3764</v>
      </c>
      <c r="G344" s="11" t="s">
        <v>229</v>
      </c>
      <c r="H344" s="11">
        <v>2025</v>
      </c>
      <c r="I344" s="22">
        <f t="shared" si="53"/>
        <v>0</v>
      </c>
      <c r="J344" s="22"/>
      <c r="K344" s="22"/>
      <c r="L344" s="22"/>
      <c r="M344" s="11" t="s">
        <v>2619</v>
      </c>
      <c r="N344" s="11" t="s">
        <v>42</v>
      </c>
      <c r="O344" s="11" t="s">
        <v>35</v>
      </c>
      <c r="P344" s="11"/>
    </row>
    <row r="345" s="4" customFormat="1" ht="37" customHeight="1" spans="1:16">
      <c r="A345" s="26" t="s">
        <v>3765</v>
      </c>
      <c r="B345" s="11">
        <v>1</v>
      </c>
      <c r="C345" s="11" t="s">
        <v>24</v>
      </c>
      <c r="D345" s="11" t="s">
        <v>1167</v>
      </c>
      <c r="E345" s="11">
        <v>6465</v>
      </c>
      <c r="F345" s="11" t="s">
        <v>3764</v>
      </c>
      <c r="G345" s="11" t="s">
        <v>168</v>
      </c>
      <c r="H345" s="11">
        <v>2025</v>
      </c>
      <c r="I345" s="22">
        <f t="shared" si="53"/>
        <v>0</v>
      </c>
      <c r="J345" s="22"/>
      <c r="K345" s="22"/>
      <c r="L345" s="22"/>
      <c r="M345" s="11" t="s">
        <v>2619</v>
      </c>
      <c r="N345" s="11" t="s">
        <v>42</v>
      </c>
      <c r="O345" s="11" t="s">
        <v>35</v>
      </c>
      <c r="P345" s="11"/>
    </row>
    <row r="346" s="4" customFormat="1" ht="37" customHeight="1" spans="1:16">
      <c r="A346" s="26" t="s">
        <v>3766</v>
      </c>
      <c r="B346" s="11">
        <v>1</v>
      </c>
      <c r="C346" s="11" t="s">
        <v>24</v>
      </c>
      <c r="D346" s="11" t="s">
        <v>1167</v>
      </c>
      <c r="E346" s="11">
        <v>2765</v>
      </c>
      <c r="F346" s="11" t="s">
        <v>3767</v>
      </c>
      <c r="G346" s="11" t="s">
        <v>165</v>
      </c>
      <c r="H346" s="11">
        <v>2025</v>
      </c>
      <c r="I346" s="22">
        <f t="shared" si="53"/>
        <v>0</v>
      </c>
      <c r="J346" s="22"/>
      <c r="K346" s="22"/>
      <c r="L346" s="22"/>
      <c r="M346" s="11" t="s">
        <v>2619</v>
      </c>
      <c r="N346" s="11" t="s">
        <v>42</v>
      </c>
      <c r="O346" s="11" t="s">
        <v>35</v>
      </c>
      <c r="P346" s="11"/>
    </row>
    <row r="347" s="4" customFormat="1" ht="37" customHeight="1" spans="1:16">
      <c r="A347" s="26" t="s">
        <v>3768</v>
      </c>
      <c r="B347" s="11">
        <v>1</v>
      </c>
      <c r="C347" s="11" t="s">
        <v>24</v>
      </c>
      <c r="D347" s="11" t="s">
        <v>1167</v>
      </c>
      <c r="E347" s="11">
        <v>4384</v>
      </c>
      <c r="F347" s="11" t="s">
        <v>3769</v>
      </c>
      <c r="G347" s="11" t="s">
        <v>162</v>
      </c>
      <c r="H347" s="11">
        <v>2025</v>
      </c>
      <c r="I347" s="22">
        <f t="shared" si="53"/>
        <v>0</v>
      </c>
      <c r="J347" s="22"/>
      <c r="K347" s="22"/>
      <c r="L347" s="22"/>
      <c r="M347" s="11" t="s">
        <v>2619</v>
      </c>
      <c r="N347" s="11" t="s">
        <v>42</v>
      </c>
      <c r="O347" s="11" t="s">
        <v>35</v>
      </c>
      <c r="P347" s="11"/>
    </row>
    <row r="348" s="4" customFormat="1" ht="37" customHeight="1" spans="1:16">
      <c r="A348" s="26" t="s">
        <v>3770</v>
      </c>
      <c r="B348" s="11">
        <v>1</v>
      </c>
      <c r="C348" s="11" t="s">
        <v>24</v>
      </c>
      <c r="D348" s="11" t="s">
        <v>1167</v>
      </c>
      <c r="E348" s="11">
        <v>5018</v>
      </c>
      <c r="F348" s="11" t="s">
        <v>3771</v>
      </c>
      <c r="G348" s="11" t="s">
        <v>303</v>
      </c>
      <c r="H348" s="11">
        <v>2025</v>
      </c>
      <c r="I348" s="22">
        <f t="shared" si="53"/>
        <v>0</v>
      </c>
      <c r="J348" s="22"/>
      <c r="K348" s="22"/>
      <c r="L348" s="22"/>
      <c r="M348" s="11" t="s">
        <v>2619</v>
      </c>
      <c r="N348" s="11" t="s">
        <v>42</v>
      </c>
      <c r="O348" s="11" t="s">
        <v>35</v>
      </c>
      <c r="P348" s="11"/>
    </row>
    <row r="349" s="4" customFormat="1" ht="37" customHeight="1" spans="1:16">
      <c r="A349" s="26" t="s">
        <v>3772</v>
      </c>
      <c r="B349" s="11">
        <v>1</v>
      </c>
      <c r="C349" s="11" t="s">
        <v>24</v>
      </c>
      <c r="D349" s="11" t="s">
        <v>1167</v>
      </c>
      <c r="E349" s="11">
        <v>6065</v>
      </c>
      <c r="F349" s="11" t="s">
        <v>3762</v>
      </c>
      <c r="G349" s="11" t="s">
        <v>179</v>
      </c>
      <c r="H349" s="11">
        <v>2025</v>
      </c>
      <c r="I349" s="22">
        <f t="shared" si="53"/>
        <v>0</v>
      </c>
      <c r="J349" s="22"/>
      <c r="K349" s="22"/>
      <c r="L349" s="22"/>
      <c r="M349" s="11" t="s">
        <v>2619</v>
      </c>
      <c r="N349" s="11" t="s">
        <v>42</v>
      </c>
      <c r="O349" s="11" t="s">
        <v>35</v>
      </c>
      <c r="P349" s="11"/>
    </row>
    <row r="350" s="4" customFormat="1" ht="37" customHeight="1" spans="1:16">
      <c r="A350" s="26" t="s">
        <v>3773</v>
      </c>
      <c r="B350" s="11">
        <v>1</v>
      </c>
      <c r="C350" s="11" t="s">
        <v>24</v>
      </c>
      <c r="D350" s="11" t="s">
        <v>1167</v>
      </c>
      <c r="E350" s="11">
        <v>2075</v>
      </c>
      <c r="F350" s="11" t="s">
        <v>3774</v>
      </c>
      <c r="G350" s="11" t="s">
        <v>182</v>
      </c>
      <c r="H350" s="11">
        <v>2025</v>
      </c>
      <c r="I350" s="22">
        <f t="shared" si="53"/>
        <v>0</v>
      </c>
      <c r="J350" s="22"/>
      <c r="K350" s="22"/>
      <c r="L350" s="22"/>
      <c r="M350" s="11" t="s">
        <v>2619</v>
      </c>
      <c r="N350" s="11" t="s">
        <v>42</v>
      </c>
      <c r="O350" s="11" t="s">
        <v>35</v>
      </c>
      <c r="P350" s="11"/>
    </row>
    <row r="351" s="4" customFormat="1" ht="37" customHeight="1" spans="1:16">
      <c r="A351" s="26" t="s">
        <v>3775</v>
      </c>
      <c r="B351" s="11">
        <v>1</v>
      </c>
      <c r="C351" s="11" t="s">
        <v>24</v>
      </c>
      <c r="D351" s="11" t="s">
        <v>1167</v>
      </c>
      <c r="E351" s="11">
        <v>6365</v>
      </c>
      <c r="F351" s="11" t="s">
        <v>3776</v>
      </c>
      <c r="G351" s="11" t="s">
        <v>58</v>
      </c>
      <c r="H351" s="11">
        <v>2025</v>
      </c>
      <c r="I351" s="22">
        <f t="shared" si="53"/>
        <v>0</v>
      </c>
      <c r="J351" s="22"/>
      <c r="K351" s="22"/>
      <c r="L351" s="22"/>
      <c r="M351" s="11" t="s">
        <v>2619</v>
      </c>
      <c r="N351" s="11" t="s">
        <v>42</v>
      </c>
      <c r="O351" s="11" t="s">
        <v>35</v>
      </c>
      <c r="P351" s="11"/>
    </row>
    <row r="352" s="4" customFormat="1" ht="37" customHeight="1" spans="1:16">
      <c r="A352" s="26" t="s">
        <v>3777</v>
      </c>
      <c r="B352" s="11">
        <v>1</v>
      </c>
      <c r="C352" s="11" t="s">
        <v>24</v>
      </c>
      <c r="D352" s="11" t="s">
        <v>1167</v>
      </c>
      <c r="E352" s="11">
        <v>4465</v>
      </c>
      <c r="F352" s="11" t="s">
        <v>3778</v>
      </c>
      <c r="G352" s="11" t="s">
        <v>173</v>
      </c>
      <c r="H352" s="11">
        <v>2025</v>
      </c>
      <c r="I352" s="22">
        <f t="shared" si="53"/>
        <v>0</v>
      </c>
      <c r="J352" s="22"/>
      <c r="K352" s="22"/>
      <c r="L352" s="22"/>
      <c r="M352" s="11" t="s">
        <v>2619</v>
      </c>
      <c r="N352" s="11" t="s">
        <v>42</v>
      </c>
      <c r="O352" s="11" t="s">
        <v>35</v>
      </c>
      <c r="P352" s="11"/>
    </row>
    <row r="353" s="4" customFormat="1" ht="37" customHeight="1" spans="1:16">
      <c r="A353" s="26" t="s">
        <v>3779</v>
      </c>
      <c r="B353" s="11">
        <v>1</v>
      </c>
      <c r="C353" s="11" t="s">
        <v>24</v>
      </c>
      <c r="D353" s="11" t="s">
        <v>1167</v>
      </c>
      <c r="E353" s="11">
        <v>2796</v>
      </c>
      <c r="F353" s="11" t="s">
        <v>3780</v>
      </c>
      <c r="G353" s="11" t="s">
        <v>176</v>
      </c>
      <c r="H353" s="11">
        <v>2025</v>
      </c>
      <c r="I353" s="22">
        <f t="shared" si="53"/>
        <v>0</v>
      </c>
      <c r="J353" s="22"/>
      <c r="K353" s="22"/>
      <c r="L353" s="22"/>
      <c r="M353" s="11" t="s">
        <v>2619</v>
      </c>
      <c r="N353" s="11" t="s">
        <v>42</v>
      </c>
      <c r="O353" s="11" t="s">
        <v>35</v>
      </c>
      <c r="P353" s="11"/>
    </row>
    <row r="354" s="4" customFormat="1" ht="37" customHeight="1" spans="1:16">
      <c r="A354" s="26" t="s">
        <v>3781</v>
      </c>
      <c r="B354" s="11">
        <v>1</v>
      </c>
      <c r="C354" s="11" t="s">
        <v>24</v>
      </c>
      <c r="D354" s="11" t="s">
        <v>1167</v>
      </c>
      <c r="E354" s="11">
        <v>2081</v>
      </c>
      <c r="F354" s="11" t="s">
        <v>3782</v>
      </c>
      <c r="G354" s="11" t="s">
        <v>425</v>
      </c>
      <c r="H354" s="11">
        <v>2025</v>
      </c>
      <c r="I354" s="22">
        <f t="shared" si="53"/>
        <v>0</v>
      </c>
      <c r="J354" s="22"/>
      <c r="K354" s="22"/>
      <c r="L354" s="22"/>
      <c r="M354" s="11" t="s">
        <v>2619</v>
      </c>
      <c r="N354" s="11" t="s">
        <v>42</v>
      </c>
      <c r="O354" s="11" t="s">
        <v>35</v>
      </c>
      <c r="P354" s="11"/>
    </row>
    <row r="355" s="4" customFormat="1" ht="37" customHeight="1" spans="1:16">
      <c r="A355" s="26" t="s">
        <v>3783</v>
      </c>
      <c r="B355" s="11">
        <v>1</v>
      </c>
      <c r="C355" s="11" t="s">
        <v>24</v>
      </c>
      <c r="D355" s="11" t="s">
        <v>1167</v>
      </c>
      <c r="E355" s="11">
        <v>3065</v>
      </c>
      <c r="F355" s="11" t="s">
        <v>3784</v>
      </c>
      <c r="G355" s="11" t="s">
        <v>257</v>
      </c>
      <c r="H355" s="11">
        <v>2025</v>
      </c>
      <c r="I355" s="22">
        <f t="shared" si="53"/>
        <v>0</v>
      </c>
      <c r="J355" s="22"/>
      <c r="K355" s="22"/>
      <c r="L355" s="22"/>
      <c r="M355" s="11" t="s">
        <v>2619</v>
      </c>
      <c r="N355" s="11" t="s">
        <v>42</v>
      </c>
      <c r="O355" s="11" t="s">
        <v>35</v>
      </c>
      <c r="P355" s="11"/>
    </row>
    <row r="356" s="3" customFormat="1" ht="39" customHeight="1" spans="1:16">
      <c r="A356" s="26" t="s">
        <v>2789</v>
      </c>
      <c r="B356" s="11">
        <f>SUM(B357:B374)</f>
        <v>18</v>
      </c>
      <c r="C356" s="11" t="s">
        <v>20</v>
      </c>
      <c r="D356" s="11" t="s">
        <v>20</v>
      </c>
      <c r="E356" s="11" t="s">
        <v>20</v>
      </c>
      <c r="F356" s="11" t="s">
        <v>20</v>
      </c>
      <c r="G356" s="11" t="s">
        <v>20</v>
      </c>
      <c r="H356" s="11" t="s">
        <v>20</v>
      </c>
      <c r="I356" s="22">
        <f t="shared" si="53"/>
        <v>0</v>
      </c>
      <c r="J356" s="22">
        <f>SUM(J357:J374)</f>
        <v>0</v>
      </c>
      <c r="K356" s="22">
        <f>SUM(K357:K374)</f>
        <v>0</v>
      </c>
      <c r="L356" s="22">
        <f>SUM(L357:L374)</f>
        <v>0</v>
      </c>
      <c r="M356" s="12" t="s">
        <v>20</v>
      </c>
      <c r="N356" s="12" t="s">
        <v>20</v>
      </c>
      <c r="O356" s="12" t="s">
        <v>20</v>
      </c>
      <c r="P356" s="11"/>
    </row>
    <row r="357" s="4" customFormat="1" ht="36" customHeight="1" spans="1:16">
      <c r="A357" s="26" t="s">
        <v>3785</v>
      </c>
      <c r="B357" s="11">
        <v>1</v>
      </c>
      <c r="C357" s="11" t="s">
        <v>24</v>
      </c>
      <c r="D357" s="11" t="s">
        <v>1167</v>
      </c>
      <c r="E357" s="11">
        <v>297</v>
      </c>
      <c r="F357" s="11" t="s">
        <v>3786</v>
      </c>
      <c r="G357" s="11" t="s">
        <v>194</v>
      </c>
      <c r="H357" s="11">
        <v>2025</v>
      </c>
      <c r="I357" s="22">
        <f t="shared" si="53"/>
        <v>0</v>
      </c>
      <c r="J357" s="22"/>
      <c r="K357" s="22"/>
      <c r="L357" s="22"/>
      <c r="M357" s="11" t="s">
        <v>2619</v>
      </c>
      <c r="N357" s="11" t="s">
        <v>42</v>
      </c>
      <c r="O357" s="11" t="s">
        <v>35</v>
      </c>
      <c r="P357" s="11"/>
    </row>
    <row r="358" s="4" customFormat="1" ht="36" customHeight="1" spans="1:16">
      <c r="A358" s="26" t="s">
        <v>3787</v>
      </c>
      <c r="B358" s="11">
        <v>1</v>
      </c>
      <c r="C358" s="11" t="s">
        <v>24</v>
      </c>
      <c r="D358" s="11" t="s">
        <v>1167</v>
      </c>
      <c r="E358" s="11">
        <v>168</v>
      </c>
      <c r="F358" s="11" t="s">
        <v>3788</v>
      </c>
      <c r="G358" s="11" t="s">
        <v>159</v>
      </c>
      <c r="H358" s="11">
        <v>2025</v>
      </c>
      <c r="I358" s="22">
        <f t="shared" si="53"/>
        <v>0</v>
      </c>
      <c r="J358" s="22"/>
      <c r="K358" s="22"/>
      <c r="L358" s="22"/>
      <c r="M358" s="11" t="s">
        <v>2619</v>
      </c>
      <c r="N358" s="11" t="s">
        <v>42</v>
      </c>
      <c r="O358" s="11" t="s">
        <v>35</v>
      </c>
      <c r="P358" s="11"/>
    </row>
    <row r="359" s="4" customFormat="1" ht="36" customHeight="1" spans="1:16">
      <c r="A359" s="26" t="s">
        <v>3789</v>
      </c>
      <c r="B359" s="11">
        <v>1</v>
      </c>
      <c r="C359" s="11" t="s">
        <v>24</v>
      </c>
      <c r="D359" s="11" t="s">
        <v>1167</v>
      </c>
      <c r="E359" s="11">
        <v>105</v>
      </c>
      <c r="F359" s="11" t="s">
        <v>3790</v>
      </c>
      <c r="G359" s="11" t="s">
        <v>191</v>
      </c>
      <c r="H359" s="11">
        <v>2025</v>
      </c>
      <c r="I359" s="22">
        <f t="shared" si="53"/>
        <v>0</v>
      </c>
      <c r="J359" s="22"/>
      <c r="K359" s="22"/>
      <c r="L359" s="22"/>
      <c r="M359" s="11" t="s">
        <v>2619</v>
      </c>
      <c r="N359" s="11" t="s">
        <v>42</v>
      </c>
      <c r="O359" s="11" t="s">
        <v>35</v>
      </c>
      <c r="P359" s="11"/>
    </row>
    <row r="360" s="4" customFormat="1" ht="36" customHeight="1" spans="1:16">
      <c r="A360" s="26" t="s">
        <v>3791</v>
      </c>
      <c r="B360" s="11">
        <v>1</v>
      </c>
      <c r="C360" s="11" t="s">
        <v>24</v>
      </c>
      <c r="D360" s="11" t="s">
        <v>1167</v>
      </c>
      <c r="E360" s="11">
        <v>225</v>
      </c>
      <c r="F360" s="11" t="s">
        <v>3792</v>
      </c>
      <c r="G360" s="11" t="s">
        <v>188</v>
      </c>
      <c r="H360" s="11">
        <v>2025</v>
      </c>
      <c r="I360" s="22">
        <f t="shared" si="53"/>
        <v>0</v>
      </c>
      <c r="J360" s="22"/>
      <c r="K360" s="22"/>
      <c r="L360" s="22"/>
      <c r="M360" s="11" t="s">
        <v>2619</v>
      </c>
      <c r="N360" s="11" t="s">
        <v>42</v>
      </c>
      <c r="O360" s="11" t="s">
        <v>35</v>
      </c>
      <c r="P360" s="11"/>
    </row>
    <row r="361" s="4" customFormat="1" ht="36" customHeight="1" spans="1:16">
      <c r="A361" s="26" t="s">
        <v>3793</v>
      </c>
      <c r="B361" s="11">
        <v>1</v>
      </c>
      <c r="C361" s="11" t="s">
        <v>24</v>
      </c>
      <c r="D361" s="11" t="s">
        <v>1167</v>
      </c>
      <c r="E361" s="11">
        <v>96</v>
      </c>
      <c r="F361" s="11" t="s">
        <v>3794</v>
      </c>
      <c r="G361" s="11" t="s">
        <v>185</v>
      </c>
      <c r="H361" s="11">
        <v>2025</v>
      </c>
      <c r="I361" s="22">
        <f t="shared" si="53"/>
        <v>0</v>
      </c>
      <c r="J361" s="22"/>
      <c r="K361" s="22"/>
      <c r="L361" s="22"/>
      <c r="M361" s="11" t="s">
        <v>2619</v>
      </c>
      <c r="N361" s="11" t="s">
        <v>42</v>
      </c>
      <c r="O361" s="11" t="s">
        <v>35</v>
      </c>
      <c r="P361" s="11"/>
    </row>
    <row r="362" s="4" customFormat="1" ht="36" customHeight="1" spans="1:16">
      <c r="A362" s="26" t="s">
        <v>3795</v>
      </c>
      <c r="B362" s="11">
        <v>1</v>
      </c>
      <c r="C362" s="11" t="s">
        <v>24</v>
      </c>
      <c r="D362" s="11" t="s">
        <v>1167</v>
      </c>
      <c r="E362" s="11">
        <v>255</v>
      </c>
      <c r="F362" s="11" t="s">
        <v>3796</v>
      </c>
      <c r="G362" s="11" t="s">
        <v>32</v>
      </c>
      <c r="H362" s="11">
        <v>2025</v>
      </c>
      <c r="I362" s="22">
        <f t="shared" si="53"/>
        <v>0</v>
      </c>
      <c r="J362" s="22"/>
      <c r="K362" s="22"/>
      <c r="L362" s="22"/>
      <c r="M362" s="11" t="s">
        <v>2619</v>
      </c>
      <c r="N362" s="11" t="s">
        <v>42</v>
      </c>
      <c r="O362" s="11" t="s">
        <v>35</v>
      </c>
      <c r="P362" s="11"/>
    </row>
    <row r="363" s="4" customFormat="1" ht="36" customHeight="1" spans="1:16">
      <c r="A363" s="26" t="s">
        <v>3797</v>
      </c>
      <c r="B363" s="11">
        <v>1</v>
      </c>
      <c r="C363" s="11" t="s">
        <v>24</v>
      </c>
      <c r="D363" s="11" t="s">
        <v>1167</v>
      </c>
      <c r="E363" s="11">
        <v>120</v>
      </c>
      <c r="F363" s="11" t="s">
        <v>3798</v>
      </c>
      <c r="G363" s="11" t="s">
        <v>229</v>
      </c>
      <c r="H363" s="11">
        <v>2025</v>
      </c>
      <c r="I363" s="22">
        <f t="shared" si="53"/>
        <v>0</v>
      </c>
      <c r="J363" s="22"/>
      <c r="K363" s="22"/>
      <c r="L363" s="22"/>
      <c r="M363" s="11" t="s">
        <v>2619</v>
      </c>
      <c r="N363" s="11" t="s">
        <v>42</v>
      </c>
      <c r="O363" s="11" t="s">
        <v>35</v>
      </c>
      <c r="P363" s="11"/>
    </row>
    <row r="364" s="4" customFormat="1" ht="36" customHeight="1" spans="1:16">
      <c r="A364" s="26" t="s">
        <v>3799</v>
      </c>
      <c r="B364" s="11">
        <v>1</v>
      </c>
      <c r="C364" s="11" t="s">
        <v>24</v>
      </c>
      <c r="D364" s="11" t="s">
        <v>1167</v>
      </c>
      <c r="E364" s="11">
        <v>205</v>
      </c>
      <c r="F364" s="11" t="s">
        <v>3800</v>
      </c>
      <c r="G364" s="11" t="s">
        <v>168</v>
      </c>
      <c r="H364" s="11">
        <v>2025</v>
      </c>
      <c r="I364" s="22">
        <f t="shared" si="53"/>
        <v>0</v>
      </c>
      <c r="J364" s="22"/>
      <c r="K364" s="22"/>
      <c r="L364" s="22"/>
      <c r="M364" s="11" t="s">
        <v>2619</v>
      </c>
      <c r="N364" s="11" t="s">
        <v>42</v>
      </c>
      <c r="O364" s="11" t="s">
        <v>35</v>
      </c>
      <c r="P364" s="11"/>
    </row>
    <row r="365" s="4" customFormat="1" ht="36" customHeight="1" spans="1:16">
      <c r="A365" s="26" t="s">
        <v>3801</v>
      </c>
      <c r="B365" s="11">
        <v>1</v>
      </c>
      <c r="C365" s="11" t="s">
        <v>24</v>
      </c>
      <c r="D365" s="11" t="s">
        <v>1167</v>
      </c>
      <c r="E365" s="11">
        <v>100</v>
      </c>
      <c r="F365" s="11" t="s">
        <v>3554</v>
      </c>
      <c r="G365" s="11" t="s">
        <v>165</v>
      </c>
      <c r="H365" s="11">
        <v>2025</v>
      </c>
      <c r="I365" s="22">
        <f t="shared" si="53"/>
        <v>0</v>
      </c>
      <c r="J365" s="22"/>
      <c r="K365" s="22"/>
      <c r="L365" s="22"/>
      <c r="M365" s="11" t="s">
        <v>2619</v>
      </c>
      <c r="N365" s="11" t="s">
        <v>42</v>
      </c>
      <c r="O365" s="11" t="s">
        <v>35</v>
      </c>
      <c r="P365" s="11"/>
    </row>
    <row r="366" s="4" customFormat="1" ht="36" customHeight="1" spans="1:16">
      <c r="A366" s="26" t="s">
        <v>3802</v>
      </c>
      <c r="B366" s="11">
        <v>1</v>
      </c>
      <c r="C366" s="11" t="s">
        <v>24</v>
      </c>
      <c r="D366" s="11" t="s">
        <v>1167</v>
      </c>
      <c r="E366" s="11">
        <v>154</v>
      </c>
      <c r="F366" s="11" t="s">
        <v>3803</v>
      </c>
      <c r="G366" s="11" t="s">
        <v>162</v>
      </c>
      <c r="H366" s="11">
        <v>2025</v>
      </c>
      <c r="I366" s="22">
        <f t="shared" si="53"/>
        <v>0</v>
      </c>
      <c r="J366" s="22"/>
      <c r="K366" s="22"/>
      <c r="L366" s="22"/>
      <c r="M366" s="11" t="s">
        <v>2619</v>
      </c>
      <c r="N366" s="11" t="s">
        <v>42</v>
      </c>
      <c r="O366" s="11" t="s">
        <v>35</v>
      </c>
      <c r="P366" s="11"/>
    </row>
    <row r="367" s="4" customFormat="1" ht="36" customHeight="1" spans="1:16">
      <c r="A367" s="26" t="s">
        <v>3804</v>
      </c>
      <c r="B367" s="11">
        <v>1</v>
      </c>
      <c r="C367" s="11" t="s">
        <v>24</v>
      </c>
      <c r="D367" s="11" t="s">
        <v>1167</v>
      </c>
      <c r="E367" s="11">
        <v>116</v>
      </c>
      <c r="F367" s="11" t="s">
        <v>3805</v>
      </c>
      <c r="G367" s="11" t="s">
        <v>303</v>
      </c>
      <c r="H367" s="11">
        <v>2025</v>
      </c>
      <c r="I367" s="22">
        <f t="shared" si="53"/>
        <v>0</v>
      </c>
      <c r="J367" s="22"/>
      <c r="K367" s="22"/>
      <c r="L367" s="22"/>
      <c r="M367" s="11" t="s">
        <v>2619</v>
      </c>
      <c r="N367" s="11" t="s">
        <v>42</v>
      </c>
      <c r="O367" s="11" t="s">
        <v>35</v>
      </c>
      <c r="P367" s="11"/>
    </row>
    <row r="368" s="4" customFormat="1" ht="36" customHeight="1" spans="1:16">
      <c r="A368" s="26" t="s">
        <v>3806</v>
      </c>
      <c r="B368" s="11">
        <v>1</v>
      </c>
      <c r="C368" s="11" t="s">
        <v>24</v>
      </c>
      <c r="D368" s="11" t="s">
        <v>1167</v>
      </c>
      <c r="E368" s="11">
        <v>187</v>
      </c>
      <c r="F368" s="11" t="s">
        <v>3807</v>
      </c>
      <c r="G368" s="11" t="s">
        <v>179</v>
      </c>
      <c r="H368" s="11">
        <v>2025</v>
      </c>
      <c r="I368" s="22">
        <f t="shared" si="53"/>
        <v>0</v>
      </c>
      <c r="J368" s="22"/>
      <c r="K368" s="22"/>
      <c r="L368" s="22"/>
      <c r="M368" s="11" t="s">
        <v>2619</v>
      </c>
      <c r="N368" s="11" t="s">
        <v>42</v>
      </c>
      <c r="O368" s="11" t="s">
        <v>35</v>
      </c>
      <c r="P368" s="11"/>
    </row>
    <row r="369" s="4" customFormat="1" ht="36" customHeight="1" spans="1:16">
      <c r="A369" s="26" t="s">
        <v>3808</v>
      </c>
      <c r="B369" s="11">
        <v>1</v>
      </c>
      <c r="C369" s="11" t="s">
        <v>24</v>
      </c>
      <c r="D369" s="11" t="s">
        <v>1167</v>
      </c>
      <c r="E369" s="11">
        <v>104</v>
      </c>
      <c r="F369" s="11" t="s">
        <v>3809</v>
      </c>
      <c r="G369" s="11" t="s">
        <v>182</v>
      </c>
      <c r="H369" s="11">
        <v>2025</v>
      </c>
      <c r="I369" s="22">
        <f t="shared" si="53"/>
        <v>0</v>
      </c>
      <c r="J369" s="22"/>
      <c r="K369" s="22"/>
      <c r="L369" s="22"/>
      <c r="M369" s="11" t="s">
        <v>2619</v>
      </c>
      <c r="N369" s="11" t="s">
        <v>42</v>
      </c>
      <c r="O369" s="11" t="s">
        <v>35</v>
      </c>
      <c r="P369" s="11"/>
    </row>
    <row r="370" s="4" customFormat="1" ht="36" customHeight="1" spans="1:16">
      <c r="A370" s="26" t="s">
        <v>3810</v>
      </c>
      <c r="B370" s="11">
        <v>1</v>
      </c>
      <c r="C370" s="11" t="s">
        <v>24</v>
      </c>
      <c r="D370" s="11" t="s">
        <v>1167</v>
      </c>
      <c r="E370" s="11">
        <v>177</v>
      </c>
      <c r="F370" s="11" t="s">
        <v>3315</v>
      </c>
      <c r="G370" s="11" t="s">
        <v>58</v>
      </c>
      <c r="H370" s="11">
        <v>2025</v>
      </c>
      <c r="I370" s="22">
        <f t="shared" si="53"/>
        <v>0</v>
      </c>
      <c r="J370" s="22"/>
      <c r="K370" s="22"/>
      <c r="L370" s="22"/>
      <c r="M370" s="11" t="s">
        <v>2619</v>
      </c>
      <c r="N370" s="11" t="s">
        <v>42</v>
      </c>
      <c r="O370" s="11" t="s">
        <v>35</v>
      </c>
      <c r="P370" s="11"/>
    </row>
    <row r="371" s="4" customFormat="1" ht="36" customHeight="1" spans="1:16">
      <c r="A371" s="26" t="s">
        <v>3811</v>
      </c>
      <c r="B371" s="11">
        <v>1</v>
      </c>
      <c r="C371" s="11" t="s">
        <v>24</v>
      </c>
      <c r="D371" s="11" t="s">
        <v>1167</v>
      </c>
      <c r="E371" s="11">
        <v>122</v>
      </c>
      <c r="F371" s="11" t="s">
        <v>3812</v>
      </c>
      <c r="G371" s="11" t="s">
        <v>173</v>
      </c>
      <c r="H371" s="11">
        <v>2025</v>
      </c>
      <c r="I371" s="22">
        <f t="shared" si="53"/>
        <v>0</v>
      </c>
      <c r="J371" s="22"/>
      <c r="K371" s="22"/>
      <c r="L371" s="22"/>
      <c r="M371" s="11" t="s">
        <v>2619</v>
      </c>
      <c r="N371" s="11" t="s">
        <v>42</v>
      </c>
      <c r="O371" s="11" t="s">
        <v>35</v>
      </c>
      <c r="P371" s="11"/>
    </row>
    <row r="372" s="4" customFormat="1" ht="36" customHeight="1" spans="1:16">
      <c r="A372" s="26" t="s">
        <v>3813</v>
      </c>
      <c r="B372" s="11">
        <v>1</v>
      </c>
      <c r="C372" s="11" t="s">
        <v>24</v>
      </c>
      <c r="D372" s="11" t="s">
        <v>1167</v>
      </c>
      <c r="E372" s="11">
        <v>80</v>
      </c>
      <c r="F372" s="11" t="s">
        <v>3814</v>
      </c>
      <c r="G372" s="11" t="s">
        <v>176</v>
      </c>
      <c r="H372" s="11">
        <v>2025</v>
      </c>
      <c r="I372" s="22">
        <f t="shared" si="53"/>
        <v>0</v>
      </c>
      <c r="J372" s="22"/>
      <c r="K372" s="22"/>
      <c r="L372" s="22"/>
      <c r="M372" s="11" t="s">
        <v>2619</v>
      </c>
      <c r="N372" s="11" t="s">
        <v>42</v>
      </c>
      <c r="O372" s="11" t="s">
        <v>35</v>
      </c>
      <c r="P372" s="11"/>
    </row>
    <row r="373" s="4" customFormat="1" ht="36" customHeight="1" spans="1:16">
      <c r="A373" s="26" t="s">
        <v>3815</v>
      </c>
      <c r="B373" s="11">
        <v>1</v>
      </c>
      <c r="C373" s="11" t="s">
        <v>24</v>
      </c>
      <c r="D373" s="11" t="s">
        <v>1167</v>
      </c>
      <c r="E373" s="11">
        <v>114</v>
      </c>
      <c r="F373" s="11" t="s">
        <v>3816</v>
      </c>
      <c r="G373" s="11" t="s">
        <v>425</v>
      </c>
      <c r="H373" s="11">
        <v>2025</v>
      </c>
      <c r="I373" s="22">
        <f t="shared" si="53"/>
        <v>0</v>
      </c>
      <c r="J373" s="22"/>
      <c r="K373" s="22"/>
      <c r="L373" s="22"/>
      <c r="M373" s="11" t="s">
        <v>2619</v>
      </c>
      <c r="N373" s="11" t="s">
        <v>42</v>
      </c>
      <c r="O373" s="11" t="s">
        <v>35</v>
      </c>
      <c r="P373" s="11"/>
    </row>
    <row r="374" s="4" customFormat="1" ht="36" customHeight="1" spans="1:16">
      <c r="A374" s="26" t="s">
        <v>3817</v>
      </c>
      <c r="B374" s="11">
        <v>1</v>
      </c>
      <c r="C374" s="11" t="s">
        <v>24</v>
      </c>
      <c r="D374" s="11" t="s">
        <v>1167</v>
      </c>
      <c r="E374" s="11">
        <v>275</v>
      </c>
      <c r="F374" s="11" t="s">
        <v>3818</v>
      </c>
      <c r="G374" s="11" t="s">
        <v>257</v>
      </c>
      <c r="H374" s="11">
        <v>2025</v>
      </c>
      <c r="I374" s="22">
        <f t="shared" si="53"/>
        <v>0</v>
      </c>
      <c r="J374" s="22"/>
      <c r="K374" s="22"/>
      <c r="L374" s="22"/>
      <c r="M374" s="11" t="s">
        <v>2619</v>
      </c>
      <c r="N374" s="11" t="s">
        <v>42</v>
      </c>
      <c r="O374" s="11" t="s">
        <v>35</v>
      </c>
      <c r="P374" s="11"/>
    </row>
    <row r="375" s="3" customFormat="1" ht="39" customHeight="1" spans="1:16">
      <c r="A375" s="26" t="s">
        <v>2827</v>
      </c>
      <c r="B375" s="11">
        <f>SUM(B376:B393)</f>
        <v>18</v>
      </c>
      <c r="C375" s="11" t="s">
        <v>20</v>
      </c>
      <c r="D375" s="11" t="s">
        <v>20</v>
      </c>
      <c r="E375" s="11" t="s">
        <v>20</v>
      </c>
      <c r="F375" s="11" t="s">
        <v>20</v>
      </c>
      <c r="G375" s="11" t="s">
        <v>20</v>
      </c>
      <c r="H375" s="11" t="s">
        <v>20</v>
      </c>
      <c r="I375" s="22">
        <f t="shared" si="53"/>
        <v>203.98</v>
      </c>
      <c r="J375" s="22">
        <f>SUM(J376:J393)</f>
        <v>0</v>
      </c>
      <c r="K375" s="22">
        <f>SUM(K376:K393)</f>
        <v>203.98</v>
      </c>
      <c r="L375" s="22">
        <f>SUM(L376:L393)</f>
        <v>0</v>
      </c>
      <c r="M375" s="12" t="s">
        <v>20</v>
      </c>
      <c r="N375" s="12" t="s">
        <v>20</v>
      </c>
      <c r="O375" s="12" t="s">
        <v>20</v>
      </c>
      <c r="P375" s="11"/>
    </row>
    <row r="376" s="4" customFormat="1" ht="53" customHeight="1" spans="1:16">
      <c r="A376" s="26" t="s">
        <v>3819</v>
      </c>
      <c r="B376" s="11">
        <v>1</v>
      </c>
      <c r="C376" s="11" t="s">
        <v>587</v>
      </c>
      <c r="D376" s="11" t="s">
        <v>1167</v>
      </c>
      <c r="E376" s="11">
        <v>1662</v>
      </c>
      <c r="F376" s="11" t="s">
        <v>2830</v>
      </c>
      <c r="G376" s="11" t="s">
        <v>32</v>
      </c>
      <c r="H376" s="11">
        <v>2025</v>
      </c>
      <c r="I376" s="22">
        <f t="shared" ref="I376:I395" si="54">J376+K376+L376</f>
        <v>16.62</v>
      </c>
      <c r="J376" s="22"/>
      <c r="K376" s="22">
        <f t="shared" ref="K376:K393" si="55">E376*100/10000</f>
        <v>16.62</v>
      </c>
      <c r="L376" s="22"/>
      <c r="M376" s="11" t="s">
        <v>1207</v>
      </c>
      <c r="N376" s="11" t="s">
        <v>42</v>
      </c>
      <c r="O376" s="11" t="s">
        <v>35</v>
      </c>
      <c r="P376" s="11"/>
    </row>
    <row r="377" s="4" customFormat="1" ht="53" customHeight="1" spans="1:16">
      <c r="A377" s="26" t="s">
        <v>3820</v>
      </c>
      <c r="B377" s="11">
        <v>1</v>
      </c>
      <c r="C377" s="11" t="s">
        <v>587</v>
      </c>
      <c r="D377" s="11" t="s">
        <v>1167</v>
      </c>
      <c r="E377" s="11">
        <v>654</v>
      </c>
      <c r="F377" s="11" t="s">
        <v>2830</v>
      </c>
      <c r="G377" s="11" t="s">
        <v>257</v>
      </c>
      <c r="H377" s="11">
        <v>2025</v>
      </c>
      <c r="I377" s="22">
        <f t="shared" si="54"/>
        <v>6.54</v>
      </c>
      <c r="J377" s="22"/>
      <c r="K377" s="22">
        <f t="shared" si="55"/>
        <v>6.54</v>
      </c>
      <c r="L377" s="22"/>
      <c r="M377" s="11" t="s">
        <v>1207</v>
      </c>
      <c r="N377" s="11" t="s">
        <v>42</v>
      </c>
      <c r="O377" s="11" t="s">
        <v>35</v>
      </c>
      <c r="P377" s="11"/>
    </row>
    <row r="378" s="4" customFormat="1" ht="53" customHeight="1" spans="1:16">
      <c r="A378" s="26" t="s">
        <v>3821</v>
      </c>
      <c r="B378" s="11">
        <v>1</v>
      </c>
      <c r="C378" s="11" t="s">
        <v>587</v>
      </c>
      <c r="D378" s="11" t="s">
        <v>1167</v>
      </c>
      <c r="E378" s="11">
        <v>536</v>
      </c>
      <c r="F378" s="11" t="s">
        <v>2830</v>
      </c>
      <c r="G378" s="11" t="s">
        <v>185</v>
      </c>
      <c r="H378" s="11">
        <v>2025</v>
      </c>
      <c r="I378" s="22">
        <f t="shared" si="54"/>
        <v>5.36</v>
      </c>
      <c r="J378" s="22"/>
      <c r="K378" s="22">
        <f t="shared" si="55"/>
        <v>5.36</v>
      </c>
      <c r="L378" s="22"/>
      <c r="M378" s="11" t="s">
        <v>1207</v>
      </c>
      <c r="N378" s="11" t="s">
        <v>42</v>
      </c>
      <c r="O378" s="11" t="s">
        <v>35</v>
      </c>
      <c r="P378" s="11"/>
    </row>
    <row r="379" s="4" customFormat="1" ht="53" customHeight="1" spans="1:16">
      <c r="A379" s="26" t="s">
        <v>3822</v>
      </c>
      <c r="B379" s="11">
        <v>1</v>
      </c>
      <c r="C379" s="11" t="s">
        <v>587</v>
      </c>
      <c r="D379" s="11" t="s">
        <v>1167</v>
      </c>
      <c r="E379" s="11">
        <v>404</v>
      </c>
      <c r="F379" s="11" t="s">
        <v>2830</v>
      </c>
      <c r="G379" s="11" t="s">
        <v>425</v>
      </c>
      <c r="H379" s="11">
        <v>2025</v>
      </c>
      <c r="I379" s="22">
        <f t="shared" si="54"/>
        <v>4.04</v>
      </c>
      <c r="J379" s="22"/>
      <c r="K379" s="22">
        <f t="shared" si="55"/>
        <v>4.04</v>
      </c>
      <c r="L379" s="22"/>
      <c r="M379" s="11" t="s">
        <v>1207</v>
      </c>
      <c r="N379" s="11" t="s">
        <v>42</v>
      </c>
      <c r="O379" s="11" t="s">
        <v>35</v>
      </c>
      <c r="P379" s="11"/>
    </row>
    <row r="380" s="4" customFormat="1" ht="53" customHeight="1" spans="1:16">
      <c r="A380" s="26" t="s">
        <v>3823</v>
      </c>
      <c r="B380" s="11">
        <v>1</v>
      </c>
      <c r="C380" s="11" t="s">
        <v>587</v>
      </c>
      <c r="D380" s="11" t="s">
        <v>1167</v>
      </c>
      <c r="E380" s="11">
        <v>421</v>
      </c>
      <c r="F380" s="11" t="s">
        <v>2830</v>
      </c>
      <c r="G380" s="11" t="s">
        <v>191</v>
      </c>
      <c r="H380" s="11">
        <v>2025</v>
      </c>
      <c r="I380" s="22">
        <f t="shared" si="54"/>
        <v>4.21</v>
      </c>
      <c r="J380" s="22"/>
      <c r="K380" s="22">
        <f t="shared" si="55"/>
        <v>4.21</v>
      </c>
      <c r="L380" s="22"/>
      <c r="M380" s="11" t="s">
        <v>1207</v>
      </c>
      <c r="N380" s="11" t="s">
        <v>42</v>
      </c>
      <c r="O380" s="11" t="s">
        <v>35</v>
      </c>
      <c r="P380" s="11"/>
    </row>
    <row r="381" s="4" customFormat="1" ht="53" customHeight="1" spans="1:16">
      <c r="A381" s="26" t="s">
        <v>3824</v>
      </c>
      <c r="B381" s="11">
        <v>1</v>
      </c>
      <c r="C381" s="11" t="s">
        <v>587</v>
      </c>
      <c r="D381" s="11" t="s">
        <v>1167</v>
      </c>
      <c r="E381" s="11">
        <v>1496</v>
      </c>
      <c r="F381" s="11" t="s">
        <v>2830</v>
      </c>
      <c r="G381" s="11" t="s">
        <v>168</v>
      </c>
      <c r="H381" s="11">
        <v>2025</v>
      </c>
      <c r="I381" s="22">
        <f t="shared" si="54"/>
        <v>14.96</v>
      </c>
      <c r="J381" s="22"/>
      <c r="K381" s="22">
        <f t="shared" si="55"/>
        <v>14.96</v>
      </c>
      <c r="L381" s="22"/>
      <c r="M381" s="11" t="s">
        <v>1207</v>
      </c>
      <c r="N381" s="11" t="s">
        <v>42</v>
      </c>
      <c r="O381" s="11" t="s">
        <v>35</v>
      </c>
      <c r="P381" s="11"/>
    </row>
    <row r="382" s="4" customFormat="1" ht="53" customHeight="1" spans="1:16">
      <c r="A382" s="26" t="s">
        <v>3825</v>
      </c>
      <c r="B382" s="11">
        <v>1</v>
      </c>
      <c r="C382" s="11" t="s">
        <v>587</v>
      </c>
      <c r="D382" s="11" t="s">
        <v>1167</v>
      </c>
      <c r="E382" s="11">
        <v>1686</v>
      </c>
      <c r="F382" s="11" t="s">
        <v>2830</v>
      </c>
      <c r="G382" s="11" t="s">
        <v>159</v>
      </c>
      <c r="H382" s="11">
        <v>2025</v>
      </c>
      <c r="I382" s="22">
        <f t="shared" si="54"/>
        <v>16.86</v>
      </c>
      <c r="J382" s="22"/>
      <c r="K382" s="22">
        <f t="shared" si="55"/>
        <v>16.86</v>
      </c>
      <c r="L382" s="22"/>
      <c r="M382" s="11" t="s">
        <v>1207</v>
      </c>
      <c r="N382" s="11" t="s">
        <v>42</v>
      </c>
      <c r="O382" s="11" t="s">
        <v>35</v>
      </c>
      <c r="P382" s="11"/>
    </row>
    <row r="383" s="4" customFormat="1" ht="53" customHeight="1" spans="1:16">
      <c r="A383" s="26" t="s">
        <v>3826</v>
      </c>
      <c r="B383" s="11">
        <v>1</v>
      </c>
      <c r="C383" s="11" t="s">
        <v>587</v>
      </c>
      <c r="D383" s="11" t="s">
        <v>1167</v>
      </c>
      <c r="E383" s="11">
        <v>1207</v>
      </c>
      <c r="F383" s="11" t="s">
        <v>2830</v>
      </c>
      <c r="G383" s="11" t="s">
        <v>194</v>
      </c>
      <c r="H383" s="11">
        <v>2025</v>
      </c>
      <c r="I383" s="22">
        <f t="shared" si="54"/>
        <v>12.07</v>
      </c>
      <c r="J383" s="22"/>
      <c r="K383" s="22">
        <f t="shared" si="55"/>
        <v>12.07</v>
      </c>
      <c r="L383" s="22"/>
      <c r="M383" s="11" t="s">
        <v>1207</v>
      </c>
      <c r="N383" s="11" t="s">
        <v>42</v>
      </c>
      <c r="O383" s="11" t="s">
        <v>35</v>
      </c>
      <c r="P383" s="11"/>
    </row>
    <row r="384" s="4" customFormat="1" ht="53" customHeight="1" spans="1:16">
      <c r="A384" s="26" t="s">
        <v>3827</v>
      </c>
      <c r="B384" s="11">
        <v>1</v>
      </c>
      <c r="C384" s="11" t="s">
        <v>587</v>
      </c>
      <c r="D384" s="11" t="s">
        <v>1167</v>
      </c>
      <c r="E384" s="11">
        <v>1406</v>
      </c>
      <c r="F384" s="11" t="s">
        <v>2830</v>
      </c>
      <c r="G384" s="11" t="s">
        <v>179</v>
      </c>
      <c r="H384" s="11">
        <v>2025</v>
      </c>
      <c r="I384" s="22">
        <f t="shared" si="54"/>
        <v>14.06</v>
      </c>
      <c r="J384" s="22"/>
      <c r="K384" s="22">
        <f t="shared" si="55"/>
        <v>14.06</v>
      </c>
      <c r="L384" s="22"/>
      <c r="M384" s="11" t="s">
        <v>1207</v>
      </c>
      <c r="N384" s="11" t="s">
        <v>42</v>
      </c>
      <c r="O384" s="11" t="s">
        <v>35</v>
      </c>
      <c r="P384" s="11"/>
    </row>
    <row r="385" s="4" customFormat="1" ht="53" customHeight="1" spans="1:16">
      <c r="A385" s="26" t="s">
        <v>3828</v>
      </c>
      <c r="B385" s="11">
        <v>1</v>
      </c>
      <c r="C385" s="11" t="s">
        <v>587</v>
      </c>
      <c r="D385" s="11" t="s">
        <v>1167</v>
      </c>
      <c r="E385" s="11">
        <v>1961</v>
      </c>
      <c r="F385" s="11" t="s">
        <v>2830</v>
      </c>
      <c r="G385" s="11" t="s">
        <v>229</v>
      </c>
      <c r="H385" s="11">
        <v>2025</v>
      </c>
      <c r="I385" s="22">
        <f t="shared" si="54"/>
        <v>19.61</v>
      </c>
      <c r="J385" s="22"/>
      <c r="K385" s="22">
        <f t="shared" si="55"/>
        <v>19.61</v>
      </c>
      <c r="L385" s="22"/>
      <c r="M385" s="11" t="s">
        <v>1207</v>
      </c>
      <c r="N385" s="11" t="s">
        <v>42</v>
      </c>
      <c r="O385" s="11" t="s">
        <v>35</v>
      </c>
      <c r="P385" s="11"/>
    </row>
    <row r="386" s="4" customFormat="1" ht="53" customHeight="1" spans="1:16">
      <c r="A386" s="26" t="s">
        <v>3829</v>
      </c>
      <c r="B386" s="11">
        <v>1</v>
      </c>
      <c r="C386" s="11" t="s">
        <v>587</v>
      </c>
      <c r="D386" s="11" t="s">
        <v>1167</v>
      </c>
      <c r="E386" s="11">
        <v>669</v>
      </c>
      <c r="F386" s="11" t="s">
        <v>2830</v>
      </c>
      <c r="G386" s="11" t="s">
        <v>165</v>
      </c>
      <c r="H386" s="11">
        <v>2025</v>
      </c>
      <c r="I386" s="22">
        <f t="shared" si="54"/>
        <v>6.69</v>
      </c>
      <c r="J386" s="22"/>
      <c r="K386" s="22">
        <f t="shared" si="55"/>
        <v>6.69</v>
      </c>
      <c r="L386" s="22"/>
      <c r="M386" s="11" t="s">
        <v>1207</v>
      </c>
      <c r="N386" s="11" t="s">
        <v>42</v>
      </c>
      <c r="O386" s="11" t="s">
        <v>35</v>
      </c>
      <c r="P386" s="11"/>
    </row>
    <row r="387" s="4" customFormat="1" ht="53" customHeight="1" spans="1:16">
      <c r="A387" s="26" t="s">
        <v>3830</v>
      </c>
      <c r="B387" s="11">
        <v>1</v>
      </c>
      <c r="C387" s="11" t="s">
        <v>587</v>
      </c>
      <c r="D387" s="11" t="s">
        <v>1167</v>
      </c>
      <c r="E387" s="11">
        <v>383</v>
      </c>
      <c r="F387" s="11" t="s">
        <v>2830</v>
      </c>
      <c r="G387" s="11" t="s">
        <v>182</v>
      </c>
      <c r="H387" s="11">
        <v>2025</v>
      </c>
      <c r="I387" s="22">
        <f t="shared" si="54"/>
        <v>3.83</v>
      </c>
      <c r="J387" s="22"/>
      <c r="K387" s="22">
        <f t="shared" si="55"/>
        <v>3.83</v>
      </c>
      <c r="L387" s="22"/>
      <c r="M387" s="11" t="s">
        <v>1207</v>
      </c>
      <c r="N387" s="11" t="s">
        <v>42</v>
      </c>
      <c r="O387" s="11" t="s">
        <v>35</v>
      </c>
      <c r="P387" s="11"/>
    </row>
    <row r="388" s="4" customFormat="1" ht="53" customHeight="1" spans="1:16">
      <c r="A388" s="26" t="s">
        <v>3831</v>
      </c>
      <c r="B388" s="11">
        <v>1</v>
      </c>
      <c r="C388" s="11" t="s">
        <v>587</v>
      </c>
      <c r="D388" s="11" t="s">
        <v>1167</v>
      </c>
      <c r="E388" s="11">
        <v>676</v>
      </c>
      <c r="F388" s="11" t="s">
        <v>2830</v>
      </c>
      <c r="G388" s="11" t="s">
        <v>188</v>
      </c>
      <c r="H388" s="11">
        <v>2025</v>
      </c>
      <c r="I388" s="22">
        <f t="shared" si="54"/>
        <v>6.76</v>
      </c>
      <c r="J388" s="22"/>
      <c r="K388" s="22">
        <f t="shared" si="55"/>
        <v>6.76</v>
      </c>
      <c r="L388" s="22"/>
      <c r="M388" s="11" t="s">
        <v>1207</v>
      </c>
      <c r="N388" s="11" t="s">
        <v>42</v>
      </c>
      <c r="O388" s="11" t="s">
        <v>35</v>
      </c>
      <c r="P388" s="11"/>
    </row>
    <row r="389" s="4" customFormat="1" ht="53" customHeight="1" spans="1:16">
      <c r="A389" s="26" t="s">
        <v>3832</v>
      </c>
      <c r="B389" s="11">
        <v>1</v>
      </c>
      <c r="C389" s="11" t="s">
        <v>587</v>
      </c>
      <c r="D389" s="11" t="s">
        <v>1167</v>
      </c>
      <c r="E389" s="11">
        <v>877</v>
      </c>
      <c r="F389" s="11" t="s">
        <v>2830</v>
      </c>
      <c r="G389" s="11" t="s">
        <v>176</v>
      </c>
      <c r="H389" s="11">
        <v>2025</v>
      </c>
      <c r="I389" s="22">
        <f t="shared" si="54"/>
        <v>8.77</v>
      </c>
      <c r="J389" s="22"/>
      <c r="K389" s="22">
        <f t="shared" si="55"/>
        <v>8.77</v>
      </c>
      <c r="L389" s="22"/>
      <c r="M389" s="11" t="s">
        <v>1207</v>
      </c>
      <c r="N389" s="11" t="s">
        <v>42</v>
      </c>
      <c r="O389" s="11" t="s">
        <v>35</v>
      </c>
      <c r="P389" s="11"/>
    </row>
    <row r="390" s="4" customFormat="1" ht="53" customHeight="1" spans="1:16">
      <c r="A390" s="26" t="s">
        <v>3833</v>
      </c>
      <c r="B390" s="11">
        <v>1</v>
      </c>
      <c r="C390" s="11" t="s">
        <v>587</v>
      </c>
      <c r="D390" s="11" t="s">
        <v>1167</v>
      </c>
      <c r="E390" s="11">
        <v>1446</v>
      </c>
      <c r="F390" s="11" t="s">
        <v>2830</v>
      </c>
      <c r="G390" s="11" t="s">
        <v>2845</v>
      </c>
      <c r="H390" s="11">
        <v>2025</v>
      </c>
      <c r="I390" s="22">
        <f t="shared" si="54"/>
        <v>14.46</v>
      </c>
      <c r="J390" s="22"/>
      <c r="K390" s="22">
        <f t="shared" si="55"/>
        <v>14.46</v>
      </c>
      <c r="L390" s="22"/>
      <c r="M390" s="11" t="s">
        <v>1207</v>
      </c>
      <c r="N390" s="11" t="s">
        <v>42</v>
      </c>
      <c r="O390" s="11" t="s">
        <v>35</v>
      </c>
      <c r="P390" s="11"/>
    </row>
    <row r="391" s="4" customFormat="1" ht="53" customHeight="1" spans="1:16">
      <c r="A391" s="26" t="s">
        <v>3834</v>
      </c>
      <c r="B391" s="11">
        <v>1</v>
      </c>
      <c r="C391" s="11" t="s">
        <v>587</v>
      </c>
      <c r="D391" s="11" t="s">
        <v>1167</v>
      </c>
      <c r="E391" s="11">
        <v>1109</v>
      </c>
      <c r="F391" s="11" t="s">
        <v>2830</v>
      </c>
      <c r="G391" s="11" t="s">
        <v>162</v>
      </c>
      <c r="H391" s="11">
        <v>2025</v>
      </c>
      <c r="I391" s="22">
        <f t="shared" si="54"/>
        <v>11.09</v>
      </c>
      <c r="J391" s="22"/>
      <c r="K391" s="22">
        <f t="shared" si="55"/>
        <v>11.09</v>
      </c>
      <c r="L391" s="22"/>
      <c r="M391" s="11" t="s">
        <v>1207</v>
      </c>
      <c r="N391" s="11" t="s">
        <v>42</v>
      </c>
      <c r="O391" s="11" t="s">
        <v>35</v>
      </c>
      <c r="P391" s="11"/>
    </row>
    <row r="392" s="4" customFormat="1" ht="53" customHeight="1" spans="1:16">
      <c r="A392" s="26" t="s">
        <v>3835</v>
      </c>
      <c r="B392" s="11">
        <v>1</v>
      </c>
      <c r="C392" s="11" t="s">
        <v>587</v>
      </c>
      <c r="D392" s="11" t="s">
        <v>1167</v>
      </c>
      <c r="E392" s="11">
        <v>2274</v>
      </c>
      <c r="F392" s="11" t="s">
        <v>2830</v>
      </c>
      <c r="G392" s="11" t="s">
        <v>58</v>
      </c>
      <c r="H392" s="11">
        <v>2025</v>
      </c>
      <c r="I392" s="22">
        <f t="shared" si="54"/>
        <v>22.74</v>
      </c>
      <c r="J392" s="22"/>
      <c r="K392" s="22">
        <f t="shared" si="55"/>
        <v>22.74</v>
      </c>
      <c r="L392" s="22"/>
      <c r="M392" s="11" t="s">
        <v>1207</v>
      </c>
      <c r="N392" s="11" t="s">
        <v>42</v>
      </c>
      <c r="O392" s="11" t="s">
        <v>35</v>
      </c>
      <c r="P392" s="11"/>
    </row>
    <row r="393" s="4" customFormat="1" ht="53" customHeight="1" spans="1:16">
      <c r="A393" s="26" t="s">
        <v>3836</v>
      </c>
      <c r="B393" s="11">
        <v>1</v>
      </c>
      <c r="C393" s="11" t="s">
        <v>587</v>
      </c>
      <c r="D393" s="11" t="s">
        <v>1167</v>
      </c>
      <c r="E393" s="11">
        <v>1531</v>
      </c>
      <c r="F393" s="11" t="s">
        <v>2830</v>
      </c>
      <c r="G393" s="11" t="s">
        <v>303</v>
      </c>
      <c r="H393" s="11">
        <v>2025</v>
      </c>
      <c r="I393" s="22">
        <f t="shared" si="54"/>
        <v>15.31</v>
      </c>
      <c r="J393" s="22"/>
      <c r="K393" s="22">
        <f t="shared" si="55"/>
        <v>15.31</v>
      </c>
      <c r="L393" s="22"/>
      <c r="M393" s="11" t="s">
        <v>1207</v>
      </c>
      <c r="N393" s="11" t="s">
        <v>42</v>
      </c>
      <c r="O393" s="11" t="s">
        <v>35</v>
      </c>
      <c r="P393" s="11"/>
    </row>
    <row r="394" s="3" customFormat="1" ht="39" customHeight="1" spans="1:16">
      <c r="A394" s="26" t="s">
        <v>2849</v>
      </c>
      <c r="B394" s="11"/>
      <c r="C394" s="11" t="s">
        <v>20</v>
      </c>
      <c r="D394" s="11" t="s">
        <v>20</v>
      </c>
      <c r="E394" s="11" t="s">
        <v>20</v>
      </c>
      <c r="F394" s="11" t="s">
        <v>20</v>
      </c>
      <c r="G394" s="11" t="s">
        <v>20</v>
      </c>
      <c r="H394" s="11" t="s">
        <v>20</v>
      </c>
      <c r="I394" s="22">
        <f t="shared" si="54"/>
        <v>0</v>
      </c>
      <c r="J394" s="22">
        <v>0</v>
      </c>
      <c r="K394" s="22"/>
      <c r="L394" s="22"/>
      <c r="M394" s="12" t="s">
        <v>20</v>
      </c>
      <c r="N394" s="12" t="s">
        <v>20</v>
      </c>
      <c r="O394" s="12" t="s">
        <v>20</v>
      </c>
      <c r="P394" s="11"/>
    </row>
    <row r="395" s="3" customFormat="1" ht="39" customHeight="1" spans="1:16">
      <c r="A395" s="26" t="s">
        <v>2851</v>
      </c>
      <c r="B395" s="11">
        <f>SUM(B396:B413)</f>
        <v>18</v>
      </c>
      <c r="C395" s="11" t="s">
        <v>20</v>
      </c>
      <c r="D395" s="11" t="s">
        <v>20</v>
      </c>
      <c r="E395" s="11" t="s">
        <v>20</v>
      </c>
      <c r="F395" s="11" t="s">
        <v>20</v>
      </c>
      <c r="G395" s="11" t="s">
        <v>20</v>
      </c>
      <c r="H395" s="11" t="s">
        <v>20</v>
      </c>
      <c r="I395" s="22">
        <f t="shared" si="54"/>
        <v>0</v>
      </c>
      <c r="J395" s="22">
        <f>SUM(J396:J413)</f>
        <v>0</v>
      </c>
      <c r="K395" s="22">
        <f>SUM(K396:K413)</f>
        <v>0</v>
      </c>
      <c r="L395" s="22">
        <f>SUM(L396:L413)</f>
        <v>0</v>
      </c>
      <c r="M395" s="12" t="s">
        <v>20</v>
      </c>
      <c r="N395" s="12" t="s">
        <v>20</v>
      </c>
      <c r="O395" s="12" t="s">
        <v>20</v>
      </c>
      <c r="P395" s="11"/>
    </row>
    <row r="396" s="4" customFormat="1" ht="45" customHeight="1" spans="1:16">
      <c r="A396" s="26" t="s">
        <v>3837</v>
      </c>
      <c r="B396" s="11">
        <v>1</v>
      </c>
      <c r="C396" s="11" t="s">
        <v>24</v>
      </c>
      <c r="D396" s="11" t="s">
        <v>1167</v>
      </c>
      <c r="E396" s="11">
        <v>1400</v>
      </c>
      <c r="F396" s="11" t="s">
        <v>3346</v>
      </c>
      <c r="G396" s="11" t="s">
        <v>194</v>
      </c>
      <c r="H396" s="11">
        <v>2025</v>
      </c>
      <c r="I396" s="22">
        <f t="shared" ref="I396:I428" si="56">J396+K396+L396</f>
        <v>0</v>
      </c>
      <c r="J396" s="22"/>
      <c r="K396" s="22"/>
      <c r="L396" s="22"/>
      <c r="M396" s="11" t="s">
        <v>2619</v>
      </c>
      <c r="N396" s="11" t="s">
        <v>42</v>
      </c>
      <c r="O396" s="11" t="s">
        <v>35</v>
      </c>
      <c r="P396" s="11"/>
    </row>
    <row r="397" s="4" customFormat="1" ht="45" customHeight="1" spans="1:16">
      <c r="A397" s="26" t="s">
        <v>3838</v>
      </c>
      <c r="B397" s="11">
        <v>1</v>
      </c>
      <c r="C397" s="11" t="s">
        <v>24</v>
      </c>
      <c r="D397" s="11" t="s">
        <v>1167</v>
      </c>
      <c r="E397" s="11">
        <v>1500</v>
      </c>
      <c r="F397" s="11" t="s">
        <v>3348</v>
      </c>
      <c r="G397" s="11" t="s">
        <v>159</v>
      </c>
      <c r="H397" s="11">
        <v>2025</v>
      </c>
      <c r="I397" s="22">
        <f t="shared" si="56"/>
        <v>0</v>
      </c>
      <c r="J397" s="22"/>
      <c r="K397" s="22"/>
      <c r="L397" s="22"/>
      <c r="M397" s="11" t="s">
        <v>2619</v>
      </c>
      <c r="N397" s="11" t="s">
        <v>42</v>
      </c>
      <c r="O397" s="11" t="s">
        <v>35</v>
      </c>
      <c r="P397" s="11"/>
    </row>
    <row r="398" s="4" customFormat="1" ht="45" customHeight="1" spans="1:16">
      <c r="A398" s="26" t="s">
        <v>3839</v>
      </c>
      <c r="B398" s="11">
        <v>1</v>
      </c>
      <c r="C398" s="11" t="s">
        <v>24</v>
      </c>
      <c r="D398" s="11" t="s">
        <v>1167</v>
      </c>
      <c r="E398" s="11">
        <v>800</v>
      </c>
      <c r="F398" s="11" t="s">
        <v>3350</v>
      </c>
      <c r="G398" s="11" t="s">
        <v>191</v>
      </c>
      <c r="H398" s="11">
        <v>2025</v>
      </c>
      <c r="I398" s="22">
        <f t="shared" si="56"/>
        <v>0</v>
      </c>
      <c r="J398" s="22"/>
      <c r="K398" s="22"/>
      <c r="L398" s="22"/>
      <c r="M398" s="11" t="s">
        <v>2619</v>
      </c>
      <c r="N398" s="11" t="s">
        <v>42</v>
      </c>
      <c r="O398" s="11" t="s">
        <v>35</v>
      </c>
      <c r="P398" s="11"/>
    </row>
    <row r="399" s="4" customFormat="1" ht="45" customHeight="1" spans="1:16">
      <c r="A399" s="26" t="s">
        <v>3840</v>
      </c>
      <c r="B399" s="11">
        <v>1</v>
      </c>
      <c r="C399" s="11" t="s">
        <v>24</v>
      </c>
      <c r="D399" s="11" t="s">
        <v>1167</v>
      </c>
      <c r="E399" s="11">
        <v>1000</v>
      </c>
      <c r="F399" s="11" t="s">
        <v>3352</v>
      </c>
      <c r="G399" s="11" t="s">
        <v>188</v>
      </c>
      <c r="H399" s="11">
        <v>2025</v>
      </c>
      <c r="I399" s="22">
        <f t="shared" si="56"/>
        <v>0</v>
      </c>
      <c r="J399" s="22"/>
      <c r="K399" s="22"/>
      <c r="L399" s="22"/>
      <c r="M399" s="11" t="s">
        <v>2619</v>
      </c>
      <c r="N399" s="11" t="s">
        <v>42</v>
      </c>
      <c r="O399" s="11" t="s">
        <v>35</v>
      </c>
      <c r="P399" s="11"/>
    </row>
    <row r="400" s="4" customFormat="1" ht="45" customHeight="1" spans="1:16">
      <c r="A400" s="26" t="s">
        <v>3841</v>
      </c>
      <c r="B400" s="11">
        <v>1</v>
      </c>
      <c r="C400" s="11" t="s">
        <v>24</v>
      </c>
      <c r="D400" s="11" t="s">
        <v>1167</v>
      </c>
      <c r="E400" s="11">
        <v>800</v>
      </c>
      <c r="F400" s="11" t="s">
        <v>3350</v>
      </c>
      <c r="G400" s="11" t="s">
        <v>185</v>
      </c>
      <c r="H400" s="11">
        <v>2025</v>
      </c>
      <c r="I400" s="22">
        <f t="shared" si="56"/>
        <v>0</v>
      </c>
      <c r="J400" s="22"/>
      <c r="K400" s="22"/>
      <c r="L400" s="22"/>
      <c r="M400" s="11" t="s">
        <v>2619</v>
      </c>
      <c r="N400" s="11" t="s">
        <v>42</v>
      </c>
      <c r="O400" s="11" t="s">
        <v>35</v>
      </c>
      <c r="P400" s="11"/>
    </row>
    <row r="401" s="4" customFormat="1" ht="45" customHeight="1" spans="1:16">
      <c r="A401" s="26" t="s">
        <v>3842</v>
      </c>
      <c r="B401" s="11">
        <v>1</v>
      </c>
      <c r="C401" s="11" t="s">
        <v>24</v>
      </c>
      <c r="D401" s="11" t="s">
        <v>1167</v>
      </c>
      <c r="E401" s="11">
        <v>1500</v>
      </c>
      <c r="F401" s="11" t="s">
        <v>3348</v>
      </c>
      <c r="G401" s="11" t="s">
        <v>32</v>
      </c>
      <c r="H401" s="11">
        <v>2025</v>
      </c>
      <c r="I401" s="22">
        <f t="shared" si="56"/>
        <v>0</v>
      </c>
      <c r="J401" s="22"/>
      <c r="K401" s="22"/>
      <c r="L401" s="22"/>
      <c r="M401" s="11" t="s">
        <v>2619</v>
      </c>
      <c r="N401" s="11" t="s">
        <v>42</v>
      </c>
      <c r="O401" s="11" t="s">
        <v>35</v>
      </c>
      <c r="P401" s="11"/>
    </row>
    <row r="402" s="4" customFormat="1" ht="45" customHeight="1" spans="1:16">
      <c r="A402" s="26" t="s">
        <v>3843</v>
      </c>
      <c r="B402" s="11">
        <v>1</v>
      </c>
      <c r="C402" s="11" t="s">
        <v>24</v>
      </c>
      <c r="D402" s="11" t="s">
        <v>1167</v>
      </c>
      <c r="E402" s="11">
        <v>1500</v>
      </c>
      <c r="F402" s="11" t="s">
        <v>3348</v>
      </c>
      <c r="G402" s="11" t="s">
        <v>229</v>
      </c>
      <c r="H402" s="11">
        <v>2025</v>
      </c>
      <c r="I402" s="22">
        <f t="shared" si="56"/>
        <v>0</v>
      </c>
      <c r="J402" s="22"/>
      <c r="K402" s="22"/>
      <c r="L402" s="22"/>
      <c r="M402" s="11" t="s">
        <v>2619</v>
      </c>
      <c r="N402" s="11" t="s">
        <v>42</v>
      </c>
      <c r="O402" s="11" t="s">
        <v>35</v>
      </c>
      <c r="P402" s="11"/>
    </row>
    <row r="403" s="4" customFormat="1" ht="45" customHeight="1" spans="1:16">
      <c r="A403" s="26" t="s">
        <v>3844</v>
      </c>
      <c r="B403" s="11">
        <v>1</v>
      </c>
      <c r="C403" s="11" t="s">
        <v>24</v>
      </c>
      <c r="D403" s="11" t="s">
        <v>1167</v>
      </c>
      <c r="E403" s="11">
        <v>1500</v>
      </c>
      <c r="F403" s="11" t="s">
        <v>3348</v>
      </c>
      <c r="G403" s="11" t="s">
        <v>168</v>
      </c>
      <c r="H403" s="11">
        <v>2025</v>
      </c>
      <c r="I403" s="22">
        <f t="shared" si="56"/>
        <v>0</v>
      </c>
      <c r="J403" s="22"/>
      <c r="K403" s="22"/>
      <c r="L403" s="22"/>
      <c r="M403" s="11" t="s">
        <v>2619</v>
      </c>
      <c r="N403" s="11" t="s">
        <v>42</v>
      </c>
      <c r="O403" s="11" t="s">
        <v>35</v>
      </c>
      <c r="P403" s="11"/>
    </row>
    <row r="404" s="4" customFormat="1" ht="45" customHeight="1" spans="1:16">
      <c r="A404" s="26" t="s">
        <v>3845</v>
      </c>
      <c r="B404" s="11">
        <v>1</v>
      </c>
      <c r="C404" s="11" t="s">
        <v>24</v>
      </c>
      <c r="D404" s="11" t="s">
        <v>1167</v>
      </c>
      <c r="E404" s="11">
        <v>1000</v>
      </c>
      <c r="F404" s="11" t="s">
        <v>3352</v>
      </c>
      <c r="G404" s="11" t="s">
        <v>165</v>
      </c>
      <c r="H404" s="11">
        <v>2025</v>
      </c>
      <c r="I404" s="22">
        <f t="shared" si="56"/>
        <v>0</v>
      </c>
      <c r="J404" s="22"/>
      <c r="K404" s="22"/>
      <c r="L404" s="22"/>
      <c r="M404" s="11" t="s">
        <v>2619</v>
      </c>
      <c r="N404" s="11" t="s">
        <v>42</v>
      </c>
      <c r="O404" s="11" t="s">
        <v>35</v>
      </c>
      <c r="P404" s="11"/>
    </row>
    <row r="405" s="4" customFormat="1" ht="45" customHeight="1" spans="1:16">
      <c r="A405" s="26" t="s">
        <v>3846</v>
      </c>
      <c r="B405" s="11">
        <v>1</v>
      </c>
      <c r="C405" s="11" t="s">
        <v>24</v>
      </c>
      <c r="D405" s="11" t="s">
        <v>1167</v>
      </c>
      <c r="E405" s="11">
        <v>1000</v>
      </c>
      <c r="F405" s="11" t="s">
        <v>3352</v>
      </c>
      <c r="G405" s="11" t="s">
        <v>162</v>
      </c>
      <c r="H405" s="11">
        <v>2025</v>
      </c>
      <c r="I405" s="22">
        <f t="shared" si="56"/>
        <v>0</v>
      </c>
      <c r="J405" s="22"/>
      <c r="K405" s="22"/>
      <c r="L405" s="22"/>
      <c r="M405" s="11" t="s">
        <v>2619</v>
      </c>
      <c r="N405" s="11" t="s">
        <v>42</v>
      </c>
      <c r="O405" s="11" t="s">
        <v>35</v>
      </c>
      <c r="P405" s="11"/>
    </row>
    <row r="406" s="4" customFormat="1" ht="45" customHeight="1" spans="1:16">
      <c r="A406" s="26" t="s">
        <v>3847</v>
      </c>
      <c r="B406" s="11">
        <v>1</v>
      </c>
      <c r="C406" s="11" t="s">
        <v>24</v>
      </c>
      <c r="D406" s="11" t="s">
        <v>1167</v>
      </c>
      <c r="E406" s="11">
        <v>1000</v>
      </c>
      <c r="F406" s="11" t="s">
        <v>3352</v>
      </c>
      <c r="G406" s="11" t="s">
        <v>303</v>
      </c>
      <c r="H406" s="11">
        <v>2025</v>
      </c>
      <c r="I406" s="22">
        <f t="shared" si="56"/>
        <v>0</v>
      </c>
      <c r="J406" s="22"/>
      <c r="K406" s="22"/>
      <c r="L406" s="22"/>
      <c r="M406" s="11" t="s">
        <v>2619</v>
      </c>
      <c r="N406" s="11" t="s">
        <v>42</v>
      </c>
      <c r="O406" s="11" t="s">
        <v>35</v>
      </c>
      <c r="P406" s="11"/>
    </row>
    <row r="407" s="4" customFormat="1" ht="45" customHeight="1" spans="1:16">
      <c r="A407" s="26" t="s">
        <v>3848</v>
      </c>
      <c r="B407" s="11">
        <v>1</v>
      </c>
      <c r="C407" s="11" t="s">
        <v>24</v>
      </c>
      <c r="D407" s="11" t="s">
        <v>1167</v>
      </c>
      <c r="E407" s="11">
        <v>1000</v>
      </c>
      <c r="F407" s="11" t="s">
        <v>3352</v>
      </c>
      <c r="G407" s="11" t="s">
        <v>179</v>
      </c>
      <c r="H407" s="11">
        <v>2025</v>
      </c>
      <c r="I407" s="22">
        <f t="shared" si="56"/>
        <v>0</v>
      </c>
      <c r="J407" s="22"/>
      <c r="K407" s="22"/>
      <c r="L407" s="22"/>
      <c r="M407" s="11" t="s">
        <v>2619</v>
      </c>
      <c r="N407" s="11" t="s">
        <v>42</v>
      </c>
      <c r="O407" s="11" t="s">
        <v>35</v>
      </c>
      <c r="P407" s="11"/>
    </row>
    <row r="408" s="4" customFormat="1" ht="45" customHeight="1" spans="1:16">
      <c r="A408" s="26" t="s">
        <v>3849</v>
      </c>
      <c r="B408" s="11">
        <v>1</v>
      </c>
      <c r="C408" s="11" t="s">
        <v>24</v>
      </c>
      <c r="D408" s="11" t="s">
        <v>1167</v>
      </c>
      <c r="E408" s="11">
        <v>1000</v>
      </c>
      <c r="F408" s="11" t="s">
        <v>3352</v>
      </c>
      <c r="G408" s="11" t="s">
        <v>182</v>
      </c>
      <c r="H408" s="11">
        <v>2025</v>
      </c>
      <c r="I408" s="22">
        <f t="shared" si="56"/>
        <v>0</v>
      </c>
      <c r="J408" s="22"/>
      <c r="K408" s="22"/>
      <c r="L408" s="22"/>
      <c r="M408" s="11" t="s">
        <v>2619</v>
      </c>
      <c r="N408" s="11" t="s">
        <v>42</v>
      </c>
      <c r="O408" s="11" t="s">
        <v>35</v>
      </c>
      <c r="P408" s="11"/>
    </row>
    <row r="409" s="4" customFormat="1" ht="45" customHeight="1" spans="1:16">
      <c r="A409" s="26" t="s">
        <v>3850</v>
      </c>
      <c r="B409" s="11">
        <v>1</v>
      </c>
      <c r="C409" s="11" t="s">
        <v>24</v>
      </c>
      <c r="D409" s="11" t="s">
        <v>1167</v>
      </c>
      <c r="E409" s="11">
        <v>1200</v>
      </c>
      <c r="F409" s="11" t="s">
        <v>3363</v>
      </c>
      <c r="G409" s="11" t="s">
        <v>58</v>
      </c>
      <c r="H409" s="11">
        <v>2025</v>
      </c>
      <c r="I409" s="22">
        <f t="shared" si="56"/>
        <v>0</v>
      </c>
      <c r="J409" s="22"/>
      <c r="K409" s="22"/>
      <c r="L409" s="22"/>
      <c r="M409" s="11" t="s">
        <v>2619</v>
      </c>
      <c r="N409" s="11" t="s">
        <v>42</v>
      </c>
      <c r="O409" s="11" t="s">
        <v>35</v>
      </c>
      <c r="P409" s="11"/>
    </row>
    <row r="410" s="4" customFormat="1" ht="45" customHeight="1" spans="1:16">
      <c r="A410" s="26" t="s">
        <v>3851</v>
      </c>
      <c r="B410" s="11">
        <v>1</v>
      </c>
      <c r="C410" s="11" t="s">
        <v>24</v>
      </c>
      <c r="D410" s="11" t="s">
        <v>1167</v>
      </c>
      <c r="E410" s="11">
        <v>1000</v>
      </c>
      <c r="F410" s="11" t="s">
        <v>3352</v>
      </c>
      <c r="G410" s="11" t="s">
        <v>173</v>
      </c>
      <c r="H410" s="11">
        <v>2025</v>
      </c>
      <c r="I410" s="22">
        <f t="shared" si="56"/>
        <v>0</v>
      </c>
      <c r="J410" s="22"/>
      <c r="K410" s="22"/>
      <c r="L410" s="22"/>
      <c r="M410" s="11" t="s">
        <v>2619</v>
      </c>
      <c r="N410" s="11" t="s">
        <v>42</v>
      </c>
      <c r="O410" s="11" t="s">
        <v>35</v>
      </c>
      <c r="P410" s="11"/>
    </row>
    <row r="411" s="4" customFormat="1" ht="45" customHeight="1" spans="1:16">
      <c r="A411" s="26" t="s">
        <v>3852</v>
      </c>
      <c r="B411" s="11">
        <v>1</v>
      </c>
      <c r="C411" s="11" t="s">
        <v>24</v>
      </c>
      <c r="D411" s="11" t="s">
        <v>1167</v>
      </c>
      <c r="E411" s="11">
        <v>1000</v>
      </c>
      <c r="F411" s="11" t="s">
        <v>3352</v>
      </c>
      <c r="G411" s="11" t="s">
        <v>176</v>
      </c>
      <c r="H411" s="11">
        <v>2025</v>
      </c>
      <c r="I411" s="22">
        <f t="shared" si="56"/>
        <v>0</v>
      </c>
      <c r="J411" s="22"/>
      <c r="K411" s="22"/>
      <c r="L411" s="22"/>
      <c r="M411" s="11" t="s">
        <v>2619</v>
      </c>
      <c r="N411" s="11" t="s">
        <v>42</v>
      </c>
      <c r="O411" s="11" t="s">
        <v>35</v>
      </c>
      <c r="P411" s="11"/>
    </row>
    <row r="412" s="4" customFormat="1" ht="45" customHeight="1" spans="1:16">
      <c r="A412" s="26" t="s">
        <v>3853</v>
      </c>
      <c r="B412" s="11">
        <v>1</v>
      </c>
      <c r="C412" s="11" t="s">
        <v>24</v>
      </c>
      <c r="D412" s="11" t="s">
        <v>1167</v>
      </c>
      <c r="E412" s="11">
        <v>1000</v>
      </c>
      <c r="F412" s="11" t="s">
        <v>3352</v>
      </c>
      <c r="G412" s="11" t="s">
        <v>425</v>
      </c>
      <c r="H412" s="11">
        <v>2025</v>
      </c>
      <c r="I412" s="22">
        <f t="shared" si="56"/>
        <v>0</v>
      </c>
      <c r="J412" s="22"/>
      <c r="K412" s="22"/>
      <c r="L412" s="22"/>
      <c r="M412" s="11" t="s">
        <v>2619</v>
      </c>
      <c r="N412" s="11" t="s">
        <v>42</v>
      </c>
      <c r="O412" s="11" t="s">
        <v>35</v>
      </c>
      <c r="P412" s="11"/>
    </row>
    <row r="413" s="4" customFormat="1" ht="45" customHeight="1" spans="1:16">
      <c r="A413" s="26" t="s">
        <v>3854</v>
      </c>
      <c r="B413" s="11">
        <v>1</v>
      </c>
      <c r="C413" s="11" t="s">
        <v>24</v>
      </c>
      <c r="D413" s="11" t="s">
        <v>1167</v>
      </c>
      <c r="E413" s="11">
        <v>800</v>
      </c>
      <c r="F413" s="11" t="s">
        <v>3350</v>
      </c>
      <c r="G413" s="11" t="s">
        <v>257</v>
      </c>
      <c r="H413" s="11">
        <v>2025</v>
      </c>
      <c r="I413" s="22">
        <f t="shared" si="56"/>
        <v>0</v>
      </c>
      <c r="J413" s="22"/>
      <c r="K413" s="22"/>
      <c r="L413" s="22"/>
      <c r="M413" s="11" t="s">
        <v>2619</v>
      </c>
      <c r="N413" s="11" t="s">
        <v>42</v>
      </c>
      <c r="O413" s="11" t="s">
        <v>35</v>
      </c>
      <c r="P413" s="11"/>
    </row>
    <row r="414" s="3" customFormat="1" ht="39" customHeight="1" spans="1:16">
      <c r="A414" s="10" t="s">
        <v>2875</v>
      </c>
      <c r="B414" s="10">
        <f>B415+B419</f>
        <v>0</v>
      </c>
      <c r="C414" s="10" t="s">
        <v>20</v>
      </c>
      <c r="D414" s="10" t="s">
        <v>20</v>
      </c>
      <c r="E414" s="10" t="s">
        <v>20</v>
      </c>
      <c r="F414" s="10" t="s">
        <v>20</v>
      </c>
      <c r="G414" s="10" t="s">
        <v>20</v>
      </c>
      <c r="H414" s="10" t="s">
        <v>20</v>
      </c>
      <c r="I414" s="20">
        <f t="shared" si="56"/>
        <v>0</v>
      </c>
      <c r="J414" s="20">
        <f t="shared" ref="J414:L414" si="57">J415+J419</f>
        <v>0</v>
      </c>
      <c r="K414" s="20">
        <f t="shared" si="57"/>
        <v>0</v>
      </c>
      <c r="L414" s="20">
        <f t="shared" si="57"/>
        <v>0</v>
      </c>
      <c r="M414" s="10" t="s">
        <v>20</v>
      </c>
      <c r="N414" s="10"/>
      <c r="O414" s="10"/>
      <c r="P414" s="10"/>
    </row>
    <row r="415" s="3" customFormat="1" ht="39" customHeight="1" spans="1:16">
      <c r="A415" s="26" t="s">
        <v>2876</v>
      </c>
      <c r="B415" s="11">
        <f>B416+B417+B418</f>
        <v>0</v>
      </c>
      <c r="C415" s="11" t="s">
        <v>20</v>
      </c>
      <c r="D415" s="11" t="s">
        <v>20</v>
      </c>
      <c r="E415" s="11" t="s">
        <v>20</v>
      </c>
      <c r="F415" s="11" t="s">
        <v>20</v>
      </c>
      <c r="G415" s="11" t="s">
        <v>20</v>
      </c>
      <c r="H415" s="11" t="s">
        <v>20</v>
      </c>
      <c r="I415" s="22">
        <f t="shared" si="56"/>
        <v>0</v>
      </c>
      <c r="J415" s="22">
        <f t="shared" ref="I415:L415" si="58">SUM(J416:J418)</f>
        <v>0</v>
      </c>
      <c r="K415" s="22">
        <f t="shared" si="58"/>
        <v>0</v>
      </c>
      <c r="L415" s="22">
        <f t="shared" si="58"/>
        <v>0</v>
      </c>
      <c r="M415" s="11" t="s">
        <v>20</v>
      </c>
      <c r="N415" s="11"/>
      <c r="O415" s="11"/>
      <c r="P415" s="11"/>
    </row>
    <row r="416" s="3" customFormat="1" ht="39" customHeight="1" spans="1:16">
      <c r="A416" s="31" t="s">
        <v>2877</v>
      </c>
      <c r="B416" s="11"/>
      <c r="C416" s="11" t="s">
        <v>20</v>
      </c>
      <c r="D416" s="11" t="s">
        <v>20</v>
      </c>
      <c r="E416" s="11" t="s">
        <v>20</v>
      </c>
      <c r="F416" s="11" t="s">
        <v>20</v>
      </c>
      <c r="G416" s="11" t="s">
        <v>20</v>
      </c>
      <c r="H416" s="11" t="s">
        <v>20</v>
      </c>
      <c r="I416" s="22">
        <f t="shared" si="56"/>
        <v>0</v>
      </c>
      <c r="J416" s="22">
        <v>0</v>
      </c>
      <c r="K416" s="22"/>
      <c r="L416" s="22"/>
      <c r="M416" s="12" t="s">
        <v>20</v>
      </c>
      <c r="N416" s="12" t="s">
        <v>20</v>
      </c>
      <c r="O416" s="12" t="s">
        <v>20</v>
      </c>
      <c r="P416" s="11"/>
    </row>
    <row r="417" s="3" customFormat="1" ht="39" customHeight="1" spans="1:16">
      <c r="A417" s="31" t="s">
        <v>2881</v>
      </c>
      <c r="B417" s="11"/>
      <c r="C417" s="11" t="s">
        <v>20</v>
      </c>
      <c r="D417" s="11" t="s">
        <v>20</v>
      </c>
      <c r="E417" s="11" t="s">
        <v>20</v>
      </c>
      <c r="F417" s="11" t="s">
        <v>20</v>
      </c>
      <c r="G417" s="11" t="s">
        <v>20</v>
      </c>
      <c r="H417" s="11" t="s">
        <v>20</v>
      </c>
      <c r="I417" s="22">
        <f t="shared" si="56"/>
        <v>0</v>
      </c>
      <c r="J417" s="22">
        <v>0</v>
      </c>
      <c r="K417" s="22"/>
      <c r="L417" s="22"/>
      <c r="M417" s="12" t="s">
        <v>20</v>
      </c>
      <c r="N417" s="12" t="s">
        <v>20</v>
      </c>
      <c r="O417" s="12" t="s">
        <v>20</v>
      </c>
      <c r="P417" s="11"/>
    </row>
    <row r="418" s="3" customFormat="1" ht="39" customHeight="1" spans="1:16">
      <c r="A418" s="31" t="s">
        <v>2883</v>
      </c>
      <c r="B418" s="11"/>
      <c r="C418" s="11" t="s">
        <v>20</v>
      </c>
      <c r="D418" s="11" t="s">
        <v>20</v>
      </c>
      <c r="E418" s="11" t="s">
        <v>20</v>
      </c>
      <c r="F418" s="11" t="s">
        <v>20</v>
      </c>
      <c r="G418" s="11" t="s">
        <v>20</v>
      </c>
      <c r="H418" s="11" t="s">
        <v>20</v>
      </c>
      <c r="I418" s="22">
        <f t="shared" si="56"/>
        <v>0</v>
      </c>
      <c r="J418" s="22"/>
      <c r="K418" s="22"/>
      <c r="L418" s="22"/>
      <c r="M418" s="12" t="s">
        <v>20</v>
      </c>
      <c r="N418" s="12" t="s">
        <v>20</v>
      </c>
      <c r="O418" s="12" t="s">
        <v>20</v>
      </c>
      <c r="P418" s="11"/>
    </row>
    <row r="419" s="3" customFormat="1" ht="39" customHeight="1" spans="1:16">
      <c r="A419" s="26" t="s">
        <v>2885</v>
      </c>
      <c r="B419" s="11">
        <f>SUM(B420:B423)</f>
        <v>0</v>
      </c>
      <c r="C419" s="11" t="s">
        <v>20</v>
      </c>
      <c r="D419" s="11" t="s">
        <v>20</v>
      </c>
      <c r="E419" s="11" t="s">
        <v>20</v>
      </c>
      <c r="F419" s="11" t="s">
        <v>20</v>
      </c>
      <c r="G419" s="11" t="s">
        <v>20</v>
      </c>
      <c r="H419" s="11" t="s">
        <v>20</v>
      </c>
      <c r="I419" s="22">
        <f t="shared" si="56"/>
        <v>0</v>
      </c>
      <c r="J419" s="22">
        <f t="shared" ref="I419:L419" si="59">SUM(J420:J423)</f>
        <v>0</v>
      </c>
      <c r="K419" s="22">
        <f t="shared" si="59"/>
        <v>0</v>
      </c>
      <c r="L419" s="22">
        <f t="shared" si="59"/>
        <v>0</v>
      </c>
      <c r="M419" s="11" t="s">
        <v>20</v>
      </c>
      <c r="N419" s="11"/>
      <c r="O419" s="11"/>
      <c r="P419" s="11"/>
    </row>
    <row r="420" s="3" customFormat="1" ht="39" customHeight="1" spans="1:16">
      <c r="A420" s="31" t="s">
        <v>2886</v>
      </c>
      <c r="B420" s="11"/>
      <c r="C420" s="11" t="s">
        <v>20</v>
      </c>
      <c r="D420" s="11" t="s">
        <v>20</v>
      </c>
      <c r="E420" s="11" t="s">
        <v>20</v>
      </c>
      <c r="F420" s="11" t="s">
        <v>20</v>
      </c>
      <c r="G420" s="11" t="s">
        <v>20</v>
      </c>
      <c r="H420" s="11" t="s">
        <v>20</v>
      </c>
      <c r="I420" s="22">
        <f t="shared" si="56"/>
        <v>0</v>
      </c>
      <c r="J420" s="22">
        <v>0</v>
      </c>
      <c r="K420" s="22"/>
      <c r="L420" s="22"/>
      <c r="M420" s="12" t="s">
        <v>20</v>
      </c>
      <c r="N420" s="12" t="s">
        <v>20</v>
      </c>
      <c r="O420" s="12" t="s">
        <v>20</v>
      </c>
      <c r="P420" s="11"/>
    </row>
    <row r="421" s="3" customFormat="1" ht="39" customHeight="1" spans="1:16">
      <c r="A421" s="31" t="s">
        <v>2887</v>
      </c>
      <c r="B421" s="11"/>
      <c r="C421" s="11" t="s">
        <v>20</v>
      </c>
      <c r="D421" s="11" t="s">
        <v>20</v>
      </c>
      <c r="E421" s="11" t="s">
        <v>20</v>
      </c>
      <c r="F421" s="11" t="s">
        <v>20</v>
      </c>
      <c r="G421" s="11" t="s">
        <v>20</v>
      </c>
      <c r="H421" s="11" t="s">
        <v>20</v>
      </c>
      <c r="I421" s="22">
        <f t="shared" si="56"/>
        <v>0</v>
      </c>
      <c r="J421" s="22">
        <v>0</v>
      </c>
      <c r="K421" s="22"/>
      <c r="L421" s="22"/>
      <c r="M421" s="12" t="s">
        <v>20</v>
      </c>
      <c r="N421" s="12" t="s">
        <v>20</v>
      </c>
      <c r="O421" s="12" t="s">
        <v>20</v>
      </c>
      <c r="P421" s="11"/>
    </row>
    <row r="422" s="3" customFormat="1" ht="39" customHeight="1" spans="1:16">
      <c r="A422" s="31" t="s">
        <v>2888</v>
      </c>
      <c r="B422" s="11"/>
      <c r="C422" s="11" t="s">
        <v>20</v>
      </c>
      <c r="D422" s="11" t="s">
        <v>20</v>
      </c>
      <c r="E422" s="11" t="s">
        <v>20</v>
      </c>
      <c r="F422" s="11" t="s">
        <v>20</v>
      </c>
      <c r="G422" s="11" t="s">
        <v>20</v>
      </c>
      <c r="H422" s="11" t="s">
        <v>20</v>
      </c>
      <c r="I422" s="22">
        <f t="shared" si="56"/>
        <v>0</v>
      </c>
      <c r="J422" s="22"/>
      <c r="K422" s="22"/>
      <c r="L422" s="22"/>
      <c r="M422" s="12" t="s">
        <v>20</v>
      </c>
      <c r="N422" s="12" t="s">
        <v>20</v>
      </c>
      <c r="O422" s="12" t="s">
        <v>20</v>
      </c>
      <c r="P422" s="11"/>
    </row>
    <row r="423" s="3" customFormat="1" ht="39" customHeight="1" spans="1:16">
      <c r="A423" s="31" t="s">
        <v>2889</v>
      </c>
      <c r="B423" s="11"/>
      <c r="C423" s="11" t="s">
        <v>20</v>
      </c>
      <c r="D423" s="11" t="s">
        <v>20</v>
      </c>
      <c r="E423" s="11" t="s">
        <v>20</v>
      </c>
      <c r="F423" s="11" t="s">
        <v>20</v>
      </c>
      <c r="G423" s="11" t="s">
        <v>20</v>
      </c>
      <c r="H423" s="11" t="s">
        <v>20</v>
      </c>
      <c r="I423" s="22">
        <f t="shared" si="56"/>
        <v>0</v>
      </c>
      <c r="J423" s="22">
        <v>0</v>
      </c>
      <c r="K423" s="22"/>
      <c r="L423" s="22"/>
      <c r="M423" s="12" t="s">
        <v>20</v>
      </c>
      <c r="N423" s="12" t="s">
        <v>20</v>
      </c>
      <c r="O423" s="12" t="s">
        <v>20</v>
      </c>
      <c r="P423" s="11"/>
    </row>
    <row r="424" s="3" customFormat="1" ht="39" customHeight="1" spans="1:16">
      <c r="A424" s="10" t="s">
        <v>2890</v>
      </c>
      <c r="B424" s="10">
        <f>SUM(B425:B427)</f>
        <v>2</v>
      </c>
      <c r="C424" s="10" t="s">
        <v>20</v>
      </c>
      <c r="D424" s="10" t="s">
        <v>20</v>
      </c>
      <c r="E424" s="10" t="s">
        <v>20</v>
      </c>
      <c r="F424" s="10" t="s">
        <v>20</v>
      </c>
      <c r="G424" s="10" t="s">
        <v>20</v>
      </c>
      <c r="H424" s="10" t="s">
        <v>20</v>
      </c>
      <c r="I424" s="20">
        <f t="shared" si="56"/>
        <v>0</v>
      </c>
      <c r="J424" s="20">
        <f t="shared" ref="I424:L424" si="60">SUM(J425:J427)</f>
        <v>0</v>
      </c>
      <c r="K424" s="20">
        <f t="shared" si="60"/>
        <v>0</v>
      </c>
      <c r="L424" s="20">
        <f t="shared" si="60"/>
        <v>0</v>
      </c>
      <c r="M424" s="10" t="s">
        <v>20</v>
      </c>
      <c r="N424" s="10"/>
      <c r="O424" s="10"/>
      <c r="P424" s="10"/>
    </row>
    <row r="425" s="3" customFormat="1" ht="39" customHeight="1" spans="1:16">
      <c r="A425" s="11" t="s">
        <v>2891</v>
      </c>
      <c r="B425" s="11"/>
      <c r="C425" s="11" t="s">
        <v>20</v>
      </c>
      <c r="D425" s="11" t="s">
        <v>20</v>
      </c>
      <c r="E425" s="11" t="s">
        <v>20</v>
      </c>
      <c r="F425" s="11" t="s">
        <v>20</v>
      </c>
      <c r="G425" s="11" t="s">
        <v>20</v>
      </c>
      <c r="H425" s="11" t="s">
        <v>20</v>
      </c>
      <c r="I425" s="22">
        <f t="shared" si="56"/>
        <v>0</v>
      </c>
      <c r="J425" s="22">
        <v>0</v>
      </c>
      <c r="K425" s="22">
        <v>0</v>
      </c>
      <c r="L425" s="22">
        <v>0</v>
      </c>
      <c r="M425" s="12" t="s">
        <v>20</v>
      </c>
      <c r="N425" s="12" t="s">
        <v>20</v>
      </c>
      <c r="O425" s="12" t="s">
        <v>20</v>
      </c>
      <c r="P425" s="11"/>
    </row>
    <row r="426" s="3" customFormat="1" ht="24" spans="1:16">
      <c r="A426" s="11" t="s">
        <v>2894</v>
      </c>
      <c r="B426" s="11">
        <v>1</v>
      </c>
      <c r="C426" s="11" t="s">
        <v>20</v>
      </c>
      <c r="D426" s="11" t="s">
        <v>20</v>
      </c>
      <c r="E426" s="11" t="s">
        <v>20</v>
      </c>
      <c r="F426" s="11" t="s">
        <v>20</v>
      </c>
      <c r="G426" s="11" t="s">
        <v>20</v>
      </c>
      <c r="H426" s="11" t="s">
        <v>20</v>
      </c>
      <c r="I426" s="22">
        <f t="shared" si="56"/>
        <v>0</v>
      </c>
      <c r="J426" s="22">
        <v>0</v>
      </c>
      <c r="K426" s="22">
        <v>0</v>
      </c>
      <c r="L426" s="22">
        <v>0</v>
      </c>
      <c r="M426" s="11" t="s">
        <v>350</v>
      </c>
      <c r="N426" s="11" t="s">
        <v>34</v>
      </c>
      <c r="O426" s="11" t="s">
        <v>35</v>
      </c>
      <c r="P426" s="11"/>
    </row>
    <row r="427" s="3" customFormat="1" ht="24" spans="1:16">
      <c r="A427" s="11" t="s">
        <v>2896</v>
      </c>
      <c r="B427" s="11">
        <v>1</v>
      </c>
      <c r="C427" s="11" t="s">
        <v>20</v>
      </c>
      <c r="D427" s="11" t="s">
        <v>20</v>
      </c>
      <c r="E427" s="11" t="s">
        <v>20</v>
      </c>
      <c r="F427" s="11" t="s">
        <v>20</v>
      </c>
      <c r="G427" s="11" t="s">
        <v>20</v>
      </c>
      <c r="H427" s="11" t="s">
        <v>20</v>
      </c>
      <c r="I427" s="22">
        <f t="shared" si="56"/>
        <v>0</v>
      </c>
      <c r="J427" s="22">
        <v>0</v>
      </c>
      <c r="K427" s="22">
        <v>0</v>
      </c>
      <c r="L427" s="22">
        <v>0</v>
      </c>
      <c r="M427" s="11" t="s">
        <v>350</v>
      </c>
      <c r="N427" s="11" t="s">
        <v>34</v>
      </c>
      <c r="O427" s="11" t="s">
        <v>35</v>
      </c>
      <c r="P427" s="11"/>
    </row>
    <row r="428" s="3" customFormat="1" ht="39" customHeight="1" spans="1:16">
      <c r="A428" s="10" t="s">
        <v>2898</v>
      </c>
      <c r="B428" s="10">
        <v>0</v>
      </c>
      <c r="C428" s="10" t="s">
        <v>20</v>
      </c>
      <c r="D428" s="10" t="s">
        <v>74</v>
      </c>
      <c r="E428" s="10" t="s">
        <v>20</v>
      </c>
      <c r="F428" s="10" t="s">
        <v>20</v>
      </c>
      <c r="G428" s="10" t="s">
        <v>20</v>
      </c>
      <c r="H428" s="10" t="s">
        <v>20</v>
      </c>
      <c r="I428" s="20">
        <f t="shared" si="56"/>
        <v>0</v>
      </c>
      <c r="J428" s="20">
        <v>0</v>
      </c>
      <c r="K428" s="20">
        <v>0</v>
      </c>
      <c r="L428" s="20">
        <v>0</v>
      </c>
      <c r="M428" s="34" t="s">
        <v>20</v>
      </c>
      <c r="N428" s="34" t="s">
        <v>20</v>
      </c>
      <c r="O428" s="34" t="s">
        <v>20</v>
      </c>
      <c r="P428" s="10"/>
    </row>
    <row r="429" s="2" customFormat="1" ht="74" customHeight="1" spans="1:16">
      <c r="A429" s="32" t="s">
        <v>2900</v>
      </c>
      <c r="B429" s="33"/>
      <c r="C429" s="33"/>
      <c r="D429" s="33"/>
      <c r="E429" s="33"/>
      <c r="F429" s="33"/>
      <c r="G429" s="33"/>
      <c r="H429" s="33"/>
      <c r="I429" s="33"/>
      <c r="J429" s="33"/>
      <c r="K429" s="33"/>
      <c r="L429" s="33"/>
      <c r="M429" s="33"/>
      <c r="N429" s="33"/>
      <c r="O429" s="33"/>
      <c r="P429" s="35"/>
    </row>
    <row r="430" s="2" customFormat="1"/>
    <row r="431" s="2" customFormat="1"/>
    <row r="432" s="2" customFormat="1"/>
  </sheetData>
  <autoFilter ref="A3:P429">
    <extLst/>
  </autoFilter>
  <mergeCells count="15">
    <mergeCell ref="A1:P1"/>
    <mergeCell ref="D2:E2"/>
    <mergeCell ref="I2:K2"/>
    <mergeCell ref="A429:P429"/>
    <mergeCell ref="A2:A3"/>
    <mergeCell ref="A210:A211"/>
    <mergeCell ref="B2:B3"/>
    <mergeCell ref="C2:C3"/>
    <mergeCell ref="F2:F3"/>
    <mergeCell ref="G2:G3"/>
    <mergeCell ref="H2:H3"/>
    <mergeCell ref="M2:M3"/>
    <mergeCell ref="N2:N3"/>
    <mergeCell ref="O2:O3"/>
    <mergeCell ref="P2:P3"/>
  </mergeCells>
  <conditionalFormatting sqref="A23">
    <cfRule type="duplicateValues" dxfId="0" priority="11"/>
  </conditionalFormatting>
  <conditionalFormatting sqref="A25">
    <cfRule type="duplicateValues" dxfId="0" priority="10"/>
  </conditionalFormatting>
  <conditionalFormatting sqref="A28">
    <cfRule type="duplicateValues" dxfId="0" priority="9"/>
  </conditionalFormatting>
  <conditionalFormatting sqref="A31">
    <cfRule type="duplicateValues" dxfId="0" priority="8"/>
  </conditionalFormatting>
  <conditionalFormatting sqref="A33">
    <cfRule type="duplicateValues" dxfId="0" priority="17"/>
  </conditionalFormatting>
  <conditionalFormatting sqref="A35">
    <cfRule type="duplicateValues" dxfId="0" priority="7"/>
  </conditionalFormatting>
  <conditionalFormatting sqref="A37">
    <cfRule type="duplicateValues" dxfId="0" priority="6"/>
  </conditionalFormatting>
  <conditionalFormatting sqref="A41">
    <cfRule type="duplicateValues" dxfId="0" priority="18"/>
  </conditionalFormatting>
  <conditionalFormatting sqref="A44">
    <cfRule type="duplicateValues" dxfId="0" priority="15"/>
  </conditionalFormatting>
  <conditionalFormatting sqref="P44">
    <cfRule type="duplicateValues" dxfId="0" priority="16"/>
  </conditionalFormatting>
  <conditionalFormatting sqref="A78">
    <cfRule type="duplicateValues" dxfId="0" priority="2"/>
  </conditionalFormatting>
  <conditionalFormatting sqref="A113">
    <cfRule type="duplicateValues" dxfId="0" priority="19"/>
  </conditionalFormatting>
  <conditionalFormatting sqref="A114">
    <cfRule type="duplicateValues" dxfId="0" priority="20"/>
  </conditionalFormatting>
  <conditionalFormatting sqref="A115">
    <cfRule type="duplicateValues" dxfId="0" priority="22"/>
  </conditionalFormatting>
  <conditionalFormatting sqref="A116">
    <cfRule type="duplicateValues" dxfId="0" priority="21"/>
  </conditionalFormatting>
  <conditionalFormatting sqref="A47:A54">
    <cfRule type="duplicateValues" dxfId="0" priority="1"/>
  </conditionalFormatting>
  <conditionalFormatting sqref="A104:A112 A117:A121">
    <cfRule type="duplicateValues" dxfId="0" priority="23"/>
  </conditionalFormatting>
  <dataValidations count="3">
    <dataValidation type="list" allowBlank="1" showInputMessage="1" showErrorMessage="1" sqref="N24 N26 N27 N29 N30 N32 N33 N34 N38 N41 N43 N44 N78 N79 N80 N84 N103 N125 N126 N127 N130 N138 N142 N151 N199 N206 N212 N213 N214 N216 N217 N218 N219 N220 N221 N222 N225 N226 N227 N228 N229 N230 N231 N237 N238 N243 N244 N248 N249 N250 N251 N252 N253 N254 N255 N256 N257 N258 N259 N260 N261 N262 N263 N264 N265 N269 N270 N271 N272 N273 N274 N275 N276 N277 N278 N279 N280 N281 N282 N283 N284 N285 N286 N287 N288 N289 N290 N295 N296 N297 N298 N299 N302 N310 N313 N316 N319 N321 N323 N326 N328 N329 N330 N336 N338 N339 N340 N341 N342 N343 N344 N345 N346 N347 N348 N349 N350 N351 N352 N353 N354 N355 N357 N358 N359 N360 N361 N362 N363 N364 N365 N366 N367 N368 N369 N370 N371 N372 N373 N374 N396 N397 N398 N399 N400 N401 N402 N403 N404 N405 N406 N407 N408 N409 N410 N411 N412 N413 N419 N424 N10:N22 N39:N40 N47:N76 N85:N102 N104:N111 N112:N116 N117:N121 N155:N172 N180:N197 N223:N224 N239:N242 N304:N306 N307:N309 N311:N312 N314:N315 N376:N393 N414:N415 N426:N427">
      <formula1>"经营性,公益性,国有资产,农户"</formula1>
    </dataValidation>
    <dataValidation type="list" allowBlank="1" showInputMessage="1" showErrorMessage="1" sqref="C29 C78 C79 C80 C212 C213 C214 C216 C217 C218 C219 C220 C221 C222 C225 C226 C227 C228 C229 C230 C231 C243 C287 C322 C323 C328 C329 C330 C47:C76 C155:C172 C210:C211 C223:C224">
      <formula1>"新建,改建,扩建"</formula1>
    </dataValidation>
    <dataValidation type="list" allowBlank="1" showInputMessage="1" showErrorMessage="1" sqref="O24 O26 O27 O29 O30 O32 O33 O34 O38 O41 O43 O44 O78 O79 O80 O84 O103 O125 O126 O127 O130 O138 O142 O151 O199 O206 O212 O213 O214 O216 O217 O218 O219 O220 O221 O222 O225 O226 O227 O228 O229 O230 O231 O243 O244 P244 O248 O249 O250 O251 O252 O253 O254 O255 O256 O257 O258 O259 O260 O261 O262 O263 O264 O265 O269 O270 O271 O272 O273 O274 O275 O276 O277 O278 O279 O280 O281 O282 O283 O284 O285 O286 O287 O288 O289 O290 O295 O299 O302 O310 O313 O316 O319 O321 O323 O326 O328 O329 O330 O336 O419 O424 O10:O22 O39:O40 O47:O76 O85:O102 O104:O111 O112:O116 O117:O121 O155:O172 O180:O197 O223:O224 O237:O242 O296:O298 O304:O306 O307:O309 O311:O312 O314:O315 O338:O355 O357:O374 O376:O393 O396:O413 O414:O415 O426:O427">
      <formula1>"已明确,未设置"</formula1>
    </dataValidation>
  </dataValidations>
  <printOptions horizontalCentered="1"/>
  <pageMargins left="0.590277777777778" right="0.357638888888889" top="0.590277777777778" bottom="0.590277777777778" header="0.5" footer="0.452083333333333"/>
  <pageSetup paperSize="9" scale="77"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  县汇总表（2022——2025年）</vt:lpstr>
      <vt:lpstr>县级2022</vt:lpstr>
      <vt:lpstr>县级2023</vt:lpstr>
      <vt:lpstr>县级2024</vt:lpstr>
      <vt:lpstr>县级2025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Jiangkc</dc:creator>
  <cp:lastModifiedBy>靜默笑看世間沈浮</cp:lastModifiedBy>
  <dcterms:created xsi:type="dcterms:W3CDTF">2021-02-08T10:10:00Z</dcterms:created>
  <dcterms:modified xsi:type="dcterms:W3CDTF">2023-07-04T06:35:42Z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3B8C10F93C0E4967A40B812437DA0B03</vt:lpwstr>
  </property>
  <property fmtid="{D5CDD505-2E9C-101B-9397-08002B2CF9AE}" pid="4" name="KSOReadingLayout">
    <vt:bool>true</vt:bool>
  </property>
</Properties>
</file>